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leila.werlang\Desktop\Formulários\"/>
    </mc:Choice>
  </mc:AlternateContent>
  <xr:revisionPtr revIDLastSave="0" documentId="8_{0757E349-80F1-4768-86AA-4724FABD041F}" xr6:coauthVersionLast="45" xr6:coauthVersionMax="45" xr10:uidLastSave="{00000000-0000-0000-0000-000000000000}"/>
  <workbookProtection workbookAlgorithmName="SHA-512" workbookHashValue="fvcpi2BkDgzSc55fodjQPhGJBZicMx1Bc0ENAkJjDGWTud+gJgB/VnA7PmQDdKDPv8OFoYkKA5UqKkesEmsTOA==" workbookSaltValue="TrrLQWyLf6t8j3JXo7OxLw==" workbookSpinCount="100000" lockStructure="1"/>
  <bookViews>
    <workbookView xWindow="-120" yWindow="-120" windowWidth="24240" windowHeight="13140" tabRatio="539" activeTab="1" xr2:uid="{00000000-000D-0000-FFFF-FFFF00000000}"/>
  </bookViews>
  <sheets>
    <sheet name="DIARIAS_2020" sheetId="1" r:id="rId1"/>
    <sheet name="RELATÓRIO VIAGEM" sheetId="2" r:id="rId2"/>
  </sheets>
  <definedNames>
    <definedName name="Selecionar5_1">DIARIAS_2020!$B$48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I29" i="1" l="1"/>
  <c r="I28" i="1"/>
  <c r="E47" i="1" l="1"/>
  <c r="E46" i="1"/>
  <c r="E45" i="1"/>
  <c r="E44" i="1"/>
  <c r="E16" i="2" l="1"/>
  <c r="B63" i="1" l="1"/>
  <c r="E12" i="2" l="1"/>
  <c r="J19" i="2" l="1"/>
  <c r="E14" i="2"/>
  <c r="J22" i="2"/>
  <c r="J25" i="2"/>
  <c r="D19" i="2"/>
  <c r="G25" i="2"/>
  <c r="D25" i="2"/>
  <c r="G22" i="2"/>
  <c r="D22" i="2"/>
  <c r="G19" i="2"/>
  <c r="E15" i="2"/>
  <c r="B28" i="2"/>
  <c r="I37" i="2"/>
  <c r="D37" i="2"/>
  <c r="C36" i="1"/>
  <c r="C35" i="1"/>
  <c r="E48" i="1"/>
  <c r="D54" i="1"/>
  <c r="G37" i="2"/>
  <c r="B37" i="2" l="1"/>
  <c r="E36" i="1"/>
  <c r="F36" i="1"/>
  <c r="E38" i="1" s="1"/>
  <c r="G36" i="1" l="1"/>
  <c r="H36" i="1" s="1"/>
  <c r="H29" i="1" s="1"/>
  <c r="J29" i="1" s="1"/>
  <c r="E39" i="1" l="1"/>
  <c r="E40" i="1"/>
  <c r="E41" i="1" l="1"/>
  <c r="G28" i="1" l="1"/>
  <c r="H28" i="1" s="1"/>
  <c r="J28" i="1" s="1"/>
  <c r="J32" i="1" s="1"/>
  <c r="E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340F01B4-483A-4F98-B8C8-C1565DB634C4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 xml:space="preserve">Preencher com o NR. Do Ramal ou Nr. Telefonico onde pode ser Localizado o Servidor.
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C11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1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1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2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2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 xml:space="preserve">Preencher com o Nr. Da Conta Corrente da CEF, do Titular desta Solicitação.
</t>
        </r>
      </text>
    </comment>
    <comment ref="C14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4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B17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8" authorId="1" shapeId="0" xr:uid="{00000000-0006-0000-0000-000012000000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CASCAVEL</t>
        </r>
      </text>
    </comment>
    <comment ref="B20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se inicia a Viagem/Diária.
</t>
        </r>
      </text>
    </comment>
    <comment ref="D20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0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0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0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0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2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2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2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5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um tipo de transporte e destino conforme consta nas opções em AMARELO.</t>
        </r>
      </text>
    </comment>
    <comment ref="G28" authorId="1" shapeId="0" xr:uid="{4ED29C79-8CCA-46E1-A5BF-92E10E17929D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8" authorId="1" shapeId="0" xr:uid="{7F1B4B6E-56C9-4C0B-BBD6-94CBDB46C7C7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I28" authorId="1" shapeId="0" xr:uid="{1C81B9A5-8EED-4646-8C03-9FAD093D5408}">
      <text>
        <r>
          <rPr>
            <b/>
            <sz val="8"/>
            <color indexed="8"/>
            <rFont val="Arial"/>
            <family val="2"/>
          </rPr>
          <t>Em caso de desdinos nacionais o cálculo é automático.</t>
        </r>
      </text>
    </comment>
    <comment ref="J28" authorId="1" shapeId="0" xr:uid="{D91FB429-4F22-4EFC-AFBE-71CD6EC9166A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G29" authorId="1" shapeId="0" xr:uid="{99D61FAC-2B50-40D4-A5FE-0143B0F2DDF6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hospedagem que podem ser concedidas conforme o período de afastamento.</t>
        </r>
      </text>
    </comment>
    <comment ref="H29" authorId="1" shapeId="0" xr:uid="{53BED4C3-37A0-4BEE-A22B-211FFB93030B}">
      <text>
        <r>
          <rPr>
            <b/>
            <sz val="8"/>
            <color indexed="8"/>
            <rFont val="Times New Roman"/>
            <family val="1"/>
          </rPr>
          <t>Cálculo Automático:
Preenchimento Automático em Caso de Diárias Nacionais:
Insira a quantidade de pernoites não gratuitos.</t>
        </r>
      </text>
    </comment>
    <comment ref="I29" authorId="1" shapeId="0" xr:uid="{9BCE76A6-B6D5-4393-A343-09BC30FB4DD6}">
      <text>
        <r>
          <rPr>
            <b/>
            <sz val="8"/>
            <color indexed="8"/>
            <rFont val="Arial"/>
            <family val="2"/>
          </rPr>
          <t>Em caso de destinos nacionais o cálculo é automático.</t>
        </r>
      </text>
    </comment>
    <comment ref="J29" authorId="1" shapeId="0" xr:uid="{D677ED61-5CE1-4502-97D2-A8792CE192CE}">
      <text>
        <r>
          <rPr>
            <b/>
            <sz val="8"/>
            <color indexed="8"/>
            <rFont val="Times New Roman"/>
            <family val="1"/>
          </rPr>
          <t xml:space="preserve">CÁLCULO AUTOMÁTICO:
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J30" authorId="1" shapeId="0" xr:uid="{00000000-0006-0000-0000-000026000000}">
      <text>
        <r>
          <rPr>
            <b/>
            <sz val="8"/>
            <color indexed="8"/>
            <rFont val="Times New Roman"/>
            <family val="1"/>
          </rPr>
          <t>As despesas efeuadas com Taxi serão ressarcidas após o retorno da viagem.
Este Campo não deve ser Preenchido.</t>
        </r>
      </text>
    </comment>
    <comment ref="F31" authorId="1" shapeId="0" xr:uid="{00000000-0006-0000-0000-000027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Caso:
</t>
        </r>
      </text>
    </comment>
    <comment ref="J31" authorId="1" shapeId="0" xr:uid="{00000000-0006-0000-0000-000028000000}">
      <text>
        <r>
          <rPr>
            <b/>
            <sz val="8"/>
            <color indexed="8"/>
            <rFont val="Times New Roman"/>
            <family val="1"/>
          </rPr>
          <t>Os valores Gastos com passagens serão ressarcidos após o Retorno da viagem.
Este campo não deve ser preenchido.</t>
        </r>
      </text>
    </comment>
    <comment ref="F32" authorId="1" shapeId="0" xr:uid="{E1796CBB-D776-4696-A5D2-CDA2627D9FDE}">
      <text>
        <r>
          <rPr>
            <b/>
            <sz val="8"/>
            <color indexed="8"/>
            <rFont val="Arial"/>
            <family val="2"/>
          </rPr>
          <t xml:space="preserve">Escolher a opção </t>
        </r>
        <r>
          <rPr>
            <b/>
            <sz val="8"/>
            <color indexed="10"/>
            <rFont val="Arial"/>
            <family val="2"/>
          </rPr>
          <t>SIM</t>
        </r>
        <r>
          <rPr>
            <b/>
            <sz val="8"/>
            <color indexed="8"/>
            <rFont val="Arial"/>
            <family val="2"/>
          </rPr>
          <t xml:space="preserve"> ou </t>
        </r>
        <r>
          <rPr>
            <b/>
            <sz val="8"/>
            <color indexed="10"/>
            <rFont val="Arial"/>
            <family val="2"/>
          </rPr>
          <t>NÃO</t>
        </r>
        <r>
          <rPr>
            <b/>
            <sz val="8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3" authorId="1" shapeId="0" xr:uid="{00000000-0006-0000-0000-00002A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Caso. Caso o evento disponibiliza Alimentação (SIM) o servidor não tem o Direito da Diária de Alimentação:
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3" authorId="1" shapeId="0" xr:uid="{00000000-0006-0000-0000-00002F000000}">
      <text>
        <r>
          <rPr>
            <b/>
            <sz val="8"/>
            <color indexed="8"/>
            <rFont val="Times New Roman"/>
            <family val="1"/>
          </rPr>
          <t>Informar a data do efetivo recebimento do valor acima descrito.</t>
        </r>
      </text>
    </comment>
    <comment ref="D66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0D1A34DE-D1E4-42AB-9D1D-F921BB58EEEB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<sst xmlns="http://schemas.openxmlformats.org/spreadsheetml/2006/main" count="136" uniqueCount="108">
  <si>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</si>
  <si>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</si>
  <si>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</si>
  <si>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</si>
  <si>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</si>
  <si>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</si>
  <si>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</si>
  <si>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</si>
  <si>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</si>
  <si>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</si>
  <si>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</si>
  <si>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</si>
  <si>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</si>
  <si>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</si>
  <si>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</si>
  <si>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</si>
  <si>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</si>
  <si>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</si>
  <si>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</si>
  <si>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</si>
  <si>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</si>
  <si>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</si>
  <si>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</si>
  <si>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</si>
  <si>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</si>
  <si>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</si>
  <si>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</si>
  <si>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</si>
  <si>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</si>
  <si>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</si>
  <si>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</si>
  <si>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</si>
  <si>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</si>
  <si>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</si>
  <si>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</si>
  <si>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</si>
  <si>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r>
      <t xml:space="preserve">Locomoção Urbana </t>
    </r>
    <r>
      <rPr>
        <b/>
        <sz val="10"/>
        <rFont val="Arial"/>
        <family val="2"/>
      </rPr>
      <t>(TÁXI)</t>
    </r>
  </si>
  <si>
    <t>Não</t>
  </si>
  <si>
    <r>
      <t xml:space="preserve">Valor Referente a </t>
    </r>
    <r>
      <rPr>
        <b/>
        <sz val="10"/>
        <rFont val="Arial"/>
        <family val="2"/>
      </rPr>
      <t>PASSAGENS</t>
    </r>
  </si>
  <si>
    <t xml:space="preserve">Evento Disponibiliza Gratuitamente Hospedagem </t>
  </si>
  <si>
    <t>Disponível Alimentação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</si>
  <si>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</si>
  <si>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</si>
  <si>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</si>
  <si>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</si>
  <si>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</si>
  <si>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</si>
  <si>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</si>
  <si>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</si>
  <si>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</si>
  <si>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</si>
  <si>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</si>
  <si>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</si>
  <si>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</si>
  <si>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</si>
  <si>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</si>
  <si>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</si>
  <si>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</si>
  <si>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</si>
  <si>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</si>
  <si>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</si>
  <si>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</si>
  <si>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Assinatura e Carimbo da Diretoria</t>
  </si>
  <si>
    <t>Imediata</t>
  </si>
  <si>
    <t>Ou Secretaria Financeira</t>
  </si>
  <si>
    <t>Data____/____/_________</t>
  </si>
  <si>
    <t>Beneficiário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</si>
  <si>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</si>
  <si>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</si>
  <si>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</si>
  <si>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</si>
  <si>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</si>
  <si>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</si>
  <si>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</si>
  <si>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</si>
  <si>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</si>
  <si>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</si>
  <si>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</si>
  <si>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</si>
  <si>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</si>
  <si>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</si>
  <si>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</si>
  <si>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</si>
  <si>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</si>
  <si>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</si>
  <si>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</si>
  <si>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</si>
  <si>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Brasil</t>
  </si>
  <si>
    <r>
      <t>DIÁRIAS</t>
    </r>
    <r>
      <rPr>
        <sz val="10"/>
        <rFont val="Arial"/>
        <family val="2"/>
      </rPr>
      <t xml:space="preserve"> para Alimentação</t>
    </r>
  </si>
  <si>
    <r>
      <t>DIÁRIAS</t>
    </r>
    <r>
      <rPr>
        <sz val="10"/>
        <rFont val="Arial"/>
        <family val="2"/>
      </rPr>
      <t xml:space="preserve"> para Hospedagem</t>
    </r>
  </si>
  <si>
    <t>e autorizo a descontar em Folha de Pagamento, caso não efetue a Prestação de Contas no prazo determinado.</t>
  </si>
  <si>
    <t>)</t>
  </si>
  <si>
    <t xml:space="preserve">Recebi a importância total de  (                                                                                                                                     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</si>
  <si>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</si>
  <si>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</si>
  <si>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t>BRASILIA-MANAUS-RIO DE JANEIRO</t>
  </si>
  <si>
    <t>BH-FORTALEZA-POA-RECIFE-SALVADOR-SP</t>
  </si>
  <si>
    <t>OUTRAS CAPITAIS DE ESTADO</t>
  </si>
  <si>
    <t>DEMAIS DESLOCAMENTOS</t>
  </si>
  <si>
    <t>Anexo VIII à Instrução de Serviço Nº. 001/2020-PRAF.</t>
  </si>
  <si>
    <t>Anexo VI à Instrução de Serviço Nº. 001/2020-PRAF</t>
  </si>
  <si>
    <t xml:space="preserve">Recursos Federais - SOLICITAÇÃO E CONCESSÃO DE DIÁRIAS </t>
  </si>
  <si>
    <t>Classificar o destino conforme o Decreto 6907/2009:</t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</si>
  <si>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</si>
  <si>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</si>
  <si>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Marechal Cândido Rondon</t>
  </si>
  <si>
    <t>PPGA</t>
  </si>
  <si>
    <t>Marechal Cândido Rondon - PREENCHER - Marechal Cândido Rondon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</si>
</sst>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6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5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5" fillId="0" borderId="0" applyFill="0" applyBorder="0" applyAlignment="0" applyProtection="0"/>
  </cellStyleXfs>
  <cellXfs count="233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0" fillId="0" borderId="14" xfId="0" applyBorder="1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14" xfId="0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0" fillId="0" borderId="13" xfId="0" applyBorder="1" applyAlignment="1" applyProtection="1">
      <alignment horizontal="justify" vertical="top" wrapText="1"/>
    </xf>
    <xf numFmtId="0" fontId="0" fillId="0" borderId="30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19" fillId="0" borderId="0" xfId="0" applyFont="1" applyProtection="1"/>
    <xf numFmtId="0" fontId="25" fillId="0" borderId="0" xfId="0" applyFont="1" applyProtection="1"/>
    <xf numFmtId="0" fontId="25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38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164" fontId="25" fillId="0" borderId="11" xfId="40" applyFont="1" applyFill="1" applyBorder="1" applyAlignment="1" applyProtection="1"/>
    <xf numFmtId="0" fontId="31" fillId="0" borderId="11" xfId="0" applyFont="1" applyFill="1" applyBorder="1" applyProtection="1"/>
    <xf numFmtId="0" fontId="31" fillId="0" borderId="12" xfId="0" applyFont="1" applyFill="1" applyBorder="1" applyProtection="1"/>
    <xf numFmtId="0" fontId="0" fillId="0" borderId="0" xfId="0" applyFill="1"/>
    <xf numFmtId="0" fontId="4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1" fillId="0" borderId="46" xfId="0" applyFont="1" applyFill="1" applyBorder="1"/>
    <xf numFmtId="0" fontId="21" fillId="0" borderId="0" xfId="0" applyFont="1" applyFill="1"/>
    <xf numFmtId="0" fontId="0" fillId="0" borderId="50" xfId="0" applyFill="1" applyBorder="1"/>
    <xf numFmtId="0" fontId="0" fillId="0" borderId="15" xfId="0" applyFill="1" applyBorder="1"/>
    <xf numFmtId="0" fontId="0" fillId="0" borderId="11" xfId="0" applyFill="1" applyBorder="1"/>
    <xf numFmtId="0" fontId="25" fillId="0" borderId="30" xfId="0" applyFont="1" applyFill="1" applyBorder="1" applyProtection="1"/>
    <xf numFmtId="0" fontId="31" fillId="0" borderId="15" xfId="0" applyFont="1" applyFill="1" applyBorder="1" applyProtection="1"/>
    <xf numFmtId="0" fontId="31" fillId="0" borderId="16" xfId="0" applyFont="1" applyFill="1" applyBorder="1" applyProtection="1"/>
    <xf numFmtId="0" fontId="0" fillId="0" borderId="14" xfId="0" applyFill="1" applyBorder="1" applyProtection="1"/>
    <xf numFmtId="0" fontId="0" fillId="0" borderId="13" xfId="0" applyFill="1" applyBorder="1" applyProtection="1"/>
    <xf numFmtId="14" fontId="34" fillId="0" borderId="0" xfId="0" applyNumberFormat="1" applyFont="1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1" xfId="0" applyFill="1" applyBorder="1" applyProtection="1"/>
    <xf numFmtId="0" fontId="25" fillId="0" borderId="0" xfId="0" applyFont="1" applyFill="1" applyBorder="1" applyAlignment="1" applyProtection="1"/>
    <xf numFmtId="0" fontId="0" fillId="0" borderId="30" xfId="0" applyFont="1" applyFill="1" applyBorder="1" applyAlignment="1" applyProtection="1"/>
    <xf numFmtId="0" fontId="0" fillId="0" borderId="15" xfId="0" applyFont="1" applyFill="1" applyBorder="1" applyAlignment="1" applyProtection="1"/>
    <xf numFmtId="0" fontId="0" fillId="0" borderId="15" xfId="0" applyFont="1" applyFill="1" applyBorder="1" applyProtection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Fill="1" applyBorder="1" applyProtection="1"/>
    <xf numFmtId="0" fontId="19" fillId="0" borderId="0" xfId="0" applyFont="1" applyFill="1" applyBorder="1" applyAlignment="1" applyProtection="1"/>
    <xf numFmtId="14" fontId="0" fillId="0" borderId="46" xfId="0" applyNumberFormat="1" applyFill="1" applyBorder="1" applyProtection="1">
      <protection locked="0"/>
    </xf>
    <xf numFmtId="20" fontId="0" fillId="0" borderId="29" xfId="0" applyNumberFormat="1" applyFill="1" applyBorder="1" applyProtection="1">
      <protection locked="0"/>
    </xf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46" fillId="26" borderId="13" xfId="0" applyFont="1" applyFill="1" applyBorder="1" applyAlignment="1" applyProtection="1">
      <alignment horizontal="left"/>
      <protection locked="0" hidden="1"/>
    </xf>
    <xf numFmtId="165" fontId="46" fillId="26" borderId="13" xfId="40" applyNumberFormat="1" applyFont="1" applyFill="1" applyBorder="1" applyAlignment="1" applyProtection="1">
      <protection locked="0" hidden="1"/>
    </xf>
    <xf numFmtId="49" fontId="46" fillId="26" borderId="16" xfId="0" applyNumberFormat="1" applyFont="1" applyFill="1" applyBorder="1" applyAlignment="1" applyProtection="1">
      <alignment horizontal="left"/>
      <protection locked="0" hidden="1"/>
    </xf>
    <xf numFmtId="0" fontId="46" fillId="26" borderId="15" xfId="0" applyFont="1" applyFill="1" applyBorder="1" applyAlignment="1" applyProtection="1">
      <alignment horizontal="left"/>
      <protection locked="0" hidden="1"/>
    </xf>
    <xf numFmtId="14" fontId="46" fillId="26" borderId="0" xfId="0" applyNumberFormat="1" applyFont="1" applyFill="1" applyBorder="1" applyAlignment="1" applyProtection="1">
      <alignment horizontal="center"/>
      <protection locked="0" hidden="1"/>
    </xf>
    <xf numFmtId="0" fontId="0" fillId="0" borderId="0" xfId="0" applyFont="1" applyFill="1" applyProtection="1"/>
    <xf numFmtId="0" fontId="0" fillId="0" borderId="24" xfId="0" applyFont="1" applyFill="1" applyBorder="1" applyProtection="1"/>
    <xf numFmtId="0" fontId="0" fillId="0" borderId="25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0" fontId="0" fillId="0" borderId="28" xfId="0" applyFont="1" applyFill="1" applyBorder="1" applyProtection="1"/>
    <xf numFmtId="0" fontId="32" fillId="0" borderId="62" xfId="0" applyFont="1" applyBorder="1" applyAlignment="1" applyProtection="1">
      <alignment horizontal="right" vertical="top" wrapText="1"/>
    </xf>
    <xf numFmtId="164" fontId="21" fillId="25" borderId="25" xfId="40" applyFont="1" applyFill="1" applyBorder="1" applyAlignment="1" applyProtection="1">
      <protection locked="0" hidden="1"/>
    </xf>
    <xf numFmtId="0" fontId="21" fillId="0" borderId="60" xfId="0" applyFont="1" applyFill="1" applyBorder="1" applyProtection="1"/>
    <xf numFmtId="0" fontId="21" fillId="0" borderId="61" xfId="0" applyFont="1" applyFill="1" applyBorder="1" applyAlignment="1" applyProtection="1">
      <alignment horizontal="left"/>
    </xf>
    <xf numFmtId="0" fontId="21" fillId="0" borderId="62" xfId="0" applyFont="1" applyFill="1" applyBorder="1" applyAlignment="1" applyProtection="1">
      <alignment horizontal="left"/>
    </xf>
    <xf numFmtId="20" fontId="46" fillId="26" borderId="0" xfId="0" applyNumberFormat="1" applyFont="1" applyFill="1" applyBorder="1" applyAlignment="1" applyProtection="1">
      <alignment horizontal="center"/>
      <protection locked="0" hidden="1"/>
    </xf>
    <xf numFmtId="0" fontId="19" fillId="0" borderId="71" xfId="0" applyFont="1" applyFill="1" applyBorder="1" applyAlignment="1" applyProtection="1">
      <alignment horizontal="center" vertical="top" wrapText="1"/>
    </xf>
    <xf numFmtId="0" fontId="19" fillId="0" borderId="61" xfId="0" applyFont="1" applyFill="1" applyBorder="1" applyAlignment="1" applyProtection="1">
      <alignment horizontal="center" vertical="top" wrapText="1"/>
    </xf>
    <xf numFmtId="0" fontId="19" fillId="0" borderId="62" xfId="0" applyFont="1" applyFill="1" applyBorder="1" applyAlignment="1" applyProtection="1">
      <alignment horizontal="center" vertical="top" wrapText="1"/>
    </xf>
    <xf numFmtId="20" fontId="46" fillId="26" borderId="76" xfId="0" applyNumberFormat="1" applyFont="1" applyFill="1" applyBorder="1" applyAlignment="1" applyProtection="1">
      <alignment horizontal="center"/>
      <protection locked="0" hidden="1"/>
    </xf>
    <xf numFmtId="0" fontId="0" fillId="0" borderId="75" xfId="0" applyFont="1" applyFill="1" applyBorder="1" applyProtection="1"/>
    <xf numFmtId="0" fontId="19" fillId="0" borderId="77" xfId="0" applyFont="1" applyFill="1" applyBorder="1" applyAlignment="1" applyProtection="1">
      <alignment horizontal="center" vertical="top" wrapText="1"/>
    </xf>
    <xf numFmtId="14" fontId="46" fillId="26" borderId="64" xfId="0" applyNumberFormat="1" applyFont="1" applyFill="1" applyBorder="1" applyAlignment="1" applyProtection="1">
      <alignment horizontal="center"/>
      <protection locked="0" hidden="1"/>
    </xf>
    <xf numFmtId="20" fontId="46" fillId="26" borderId="65" xfId="0" applyNumberFormat="1" applyFont="1" applyFill="1" applyBorder="1" applyAlignment="1" applyProtection="1">
      <alignment horizontal="center"/>
      <protection locked="0" hidden="1"/>
    </xf>
    <xf numFmtId="0" fontId="19" fillId="0" borderId="87" xfId="0" applyFont="1" applyFill="1" applyBorder="1" applyAlignment="1" applyProtection="1">
      <alignment horizontal="center"/>
    </xf>
    <xf numFmtId="0" fontId="19" fillId="0" borderId="88" xfId="0" applyFont="1" applyFill="1" applyBorder="1" applyAlignment="1" applyProtection="1">
      <alignment horizontal="center"/>
    </xf>
    <xf numFmtId="0" fontId="21" fillId="0" borderId="66" xfId="0" applyFont="1" applyFill="1" applyBorder="1" applyProtection="1"/>
    <xf numFmtId="0" fontId="0" fillId="0" borderId="66" xfId="0" applyFont="1" applyFill="1" applyBorder="1" applyProtection="1"/>
    <xf numFmtId="164" fontId="21" fillId="0" borderId="89" xfId="40" applyFont="1" applyFill="1" applyBorder="1" applyAlignment="1" applyProtection="1"/>
    <xf numFmtId="0" fontId="0" fillId="0" borderId="90" xfId="0" applyFont="1" applyFill="1" applyBorder="1" applyProtection="1"/>
    <xf numFmtId="167" fontId="21" fillId="0" borderId="87" xfId="40" applyNumberFormat="1" applyFont="1" applyFill="1" applyBorder="1" applyAlignment="1" applyProtection="1"/>
    <xf numFmtId="164" fontId="21" fillId="26" borderId="93" xfId="40" applyFont="1" applyFill="1" applyBorder="1" applyAlignment="1" applyProtection="1">
      <protection locked="0" hidden="1"/>
    </xf>
    <xf numFmtId="164" fontId="21" fillId="26" borderId="94" xfId="40" applyFont="1" applyFill="1" applyBorder="1" applyAlignment="1" applyProtection="1">
      <protection locked="0" hidden="1"/>
    </xf>
    <xf numFmtId="164" fontId="21" fillId="25" borderId="95" xfId="40" applyFont="1" applyFill="1" applyBorder="1" applyProtection="1">
      <protection locked="0" hidden="1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164" fontId="21" fillId="0" borderId="21" xfId="40" applyFont="1" applyBorder="1"/>
    <xf numFmtId="164" fontId="21" fillId="0" borderId="88" xfId="40" applyFont="1" applyBorder="1"/>
    <xf numFmtId="0" fontId="21" fillId="0" borderId="22" xfId="0" applyFont="1" applyBorder="1" applyAlignment="1">
      <alignment horizontal="center"/>
    </xf>
    <xf numFmtId="0" fontId="30" fillId="28" borderId="0" xfId="0" applyFont="1" applyFill="1" applyProtection="1">
      <protection hidden="1"/>
    </xf>
    <xf numFmtId="0" fontId="31" fillId="28" borderId="0" xfId="0" applyFont="1" applyFill="1" applyProtection="1">
      <protection hidden="1"/>
    </xf>
    <xf numFmtId="0" fontId="31" fillId="29" borderId="0" xfId="0" applyFont="1" applyFill="1" applyBorder="1" applyProtection="1"/>
    <xf numFmtId="21" fontId="31" fillId="29" borderId="0" xfId="0" applyNumberFormat="1" applyFont="1" applyFill="1" applyBorder="1" applyProtection="1"/>
    <xf numFmtId="0" fontId="19" fillId="29" borderId="0" xfId="0" applyFont="1" applyFill="1" applyBorder="1" applyProtection="1"/>
    <xf numFmtId="0" fontId="32" fillId="29" borderId="0" xfId="0" applyFont="1" applyFill="1" applyBorder="1" applyProtection="1"/>
    <xf numFmtId="0" fontId="25" fillId="29" borderId="0" xfId="0" applyFont="1" applyFill="1" applyBorder="1" applyProtection="1"/>
    <xf numFmtId="0" fontId="50" fillId="30" borderId="0" xfId="0" applyFont="1" applyFill="1"/>
    <xf numFmtId="164" fontId="25" fillId="30" borderId="0" xfId="40" applyFont="1" applyFill="1"/>
    <xf numFmtId="0" fontId="19" fillId="0" borderId="0" xfId="0" applyFont="1" applyBorder="1" applyAlignment="1" applyProtection="1">
      <alignment horizontal="justify" vertical="top" wrapText="1"/>
    </xf>
    <xf numFmtId="0" fontId="19" fillId="0" borderId="0" xfId="0" applyFont="1" applyBorder="1" applyAlignment="1" applyProtection="1">
      <alignment horizontal="justify"/>
    </xf>
    <xf numFmtId="0" fontId="19" fillId="0" borderId="10" xfId="0" applyFont="1" applyFill="1" applyBorder="1" applyAlignment="1" applyProtection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4" fillId="0" borderId="32" xfId="0" applyFont="1" applyBorder="1" applyAlignment="1" applyProtection="1">
      <alignment horizontal="left"/>
      <protection locked="0" hidden="1"/>
    </xf>
    <xf numFmtId="49" fontId="46" fillId="23" borderId="14" xfId="0" applyNumberFormat="1" applyFont="1" applyFill="1" applyBorder="1" applyAlignment="1" applyProtection="1">
      <alignment horizontal="left"/>
      <protection hidden="1"/>
    </xf>
    <xf numFmtId="49" fontId="46" fillId="23" borderId="20" xfId="0" applyNumberFormat="1" applyFont="1" applyFill="1" applyBorder="1" applyAlignment="1" applyProtection="1">
      <alignment horizontal="left"/>
      <protection hidden="1"/>
    </xf>
    <xf numFmtId="14" fontId="34" fillId="26" borderId="25" xfId="0" applyNumberFormat="1" applyFont="1" applyFill="1" applyBorder="1" applyAlignment="1" applyProtection="1">
      <alignment horizontal="center"/>
    </xf>
    <xf numFmtId="0" fontId="25" fillId="0" borderId="34" xfId="0" applyFont="1" applyBorder="1" applyAlignment="1" applyProtection="1">
      <alignment horizontal="center"/>
    </xf>
    <xf numFmtId="0" fontId="0" fillId="0" borderId="35" xfId="0" applyFont="1" applyFill="1" applyBorder="1" applyAlignment="1" applyProtection="1">
      <alignment horizontal="center"/>
    </xf>
    <xf numFmtId="0" fontId="25" fillId="0" borderId="36" xfId="0" applyFont="1" applyFill="1" applyBorder="1" applyAlignment="1" applyProtection="1">
      <alignment horizontal="center"/>
    </xf>
    <xf numFmtId="0" fontId="25" fillId="0" borderId="37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center"/>
    </xf>
    <xf numFmtId="0" fontId="25" fillId="0" borderId="16" xfId="0" applyFont="1" applyFill="1" applyBorder="1" applyAlignment="1" applyProtection="1">
      <alignment horizontal="center"/>
    </xf>
    <xf numFmtId="0" fontId="32" fillId="0" borderId="63" xfId="0" applyFont="1" applyBorder="1" applyAlignment="1" applyProtection="1">
      <alignment horizontal="left" vertical="top" wrapText="1"/>
    </xf>
    <xf numFmtId="0" fontId="32" fillId="0" borderId="64" xfId="0" applyFont="1" applyBorder="1" applyAlignment="1" applyProtection="1">
      <alignment horizontal="left" vertical="top" wrapText="1"/>
    </xf>
    <xf numFmtId="0" fontId="32" fillId="0" borderId="65" xfId="0" applyFont="1" applyBorder="1" applyAlignment="1" applyProtection="1">
      <alignment horizontal="left" vertical="top" wrapText="1"/>
    </xf>
    <xf numFmtId="0" fontId="32" fillId="0" borderId="60" xfId="0" applyFont="1" applyBorder="1" applyAlignment="1" applyProtection="1">
      <alignment horizontal="left" vertical="top" wrapText="1"/>
    </xf>
    <xf numFmtId="0" fontId="32" fillId="0" borderId="61" xfId="0" applyFont="1" applyBorder="1" applyAlignment="1" applyProtection="1">
      <alignment horizontal="left" vertical="top" wrapText="1"/>
    </xf>
    <xf numFmtId="167" fontId="32" fillId="0" borderId="61" xfId="0" applyNumberFormat="1" applyFont="1" applyBorder="1" applyAlignment="1" applyProtection="1">
      <alignment horizontal="center" vertical="top" wrapText="1"/>
    </xf>
    <xf numFmtId="166" fontId="31" fillId="29" borderId="0" xfId="0" applyNumberFormat="1" applyFont="1" applyFill="1" applyBorder="1" applyAlignment="1" applyProtection="1">
      <alignment horizontal="center"/>
    </xf>
    <xf numFmtId="0" fontId="33" fillId="0" borderId="38" xfId="0" applyFont="1" applyFill="1" applyBorder="1" applyAlignment="1" applyProtection="1">
      <alignment horizontal="center" vertical="top" wrapText="1"/>
      <protection locked="0" hidden="1"/>
    </xf>
    <xf numFmtId="0" fontId="32" fillId="0" borderId="33" xfId="0" applyFont="1" applyFill="1" applyBorder="1" applyAlignment="1" applyProtection="1">
      <alignment horizontal="justify" vertical="top" wrapText="1"/>
    </xf>
    <xf numFmtId="0" fontId="46" fillId="26" borderId="14" xfId="0" applyFont="1" applyFill="1" applyBorder="1" applyAlignment="1" applyProtection="1">
      <alignment horizontal="left"/>
      <protection locked="0" hidden="1"/>
    </xf>
    <xf numFmtId="0" fontId="21" fillId="0" borderId="92" xfId="0" applyFont="1" applyFill="1" applyBorder="1" applyAlignment="1" applyProtection="1">
      <alignment horizontal="left"/>
    </xf>
    <xf numFmtId="0" fontId="21" fillId="0" borderId="93" xfId="0" applyFont="1" applyFill="1" applyBorder="1" applyAlignment="1" applyProtection="1">
      <alignment horizontal="left"/>
    </xf>
    <xf numFmtId="0" fontId="19" fillId="0" borderId="93" xfId="0" applyFont="1" applyFill="1" applyBorder="1" applyAlignment="1" applyProtection="1">
      <alignment horizontal="left"/>
    </xf>
    <xf numFmtId="0" fontId="21" fillId="0" borderId="91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32" fillId="0" borderId="80" xfId="0" applyFont="1" applyBorder="1" applyAlignment="1">
      <alignment horizontal="left"/>
    </xf>
    <xf numFmtId="0" fontId="20" fillId="2" borderId="33" xfId="0" applyFont="1" applyFill="1" applyBorder="1" applyAlignment="1">
      <alignment horizontal="center"/>
    </xf>
    <xf numFmtId="0" fontId="27" fillId="27" borderId="81" xfId="0" applyFont="1" applyFill="1" applyBorder="1" applyAlignment="1" applyProtection="1">
      <alignment horizontal="left"/>
    </xf>
    <xf numFmtId="0" fontId="27" fillId="27" borderId="82" xfId="0" applyFont="1" applyFill="1" applyBorder="1" applyAlignment="1" applyProtection="1">
      <alignment horizontal="left"/>
    </xf>
    <xf numFmtId="0" fontId="28" fillId="25" borderId="83" xfId="0" applyFont="1" applyFill="1" applyBorder="1" applyAlignment="1" applyProtection="1">
      <alignment horizontal="center"/>
      <protection locked="0" hidden="1"/>
    </xf>
    <xf numFmtId="0" fontId="28" fillId="25" borderId="84" xfId="0" applyFont="1" applyFill="1" applyBorder="1" applyAlignment="1" applyProtection="1">
      <alignment horizontal="center"/>
      <protection locked="0" hidden="1"/>
    </xf>
    <xf numFmtId="0" fontId="28" fillId="25" borderId="85" xfId="0" applyFont="1" applyFill="1" applyBorder="1" applyAlignment="1" applyProtection="1">
      <alignment horizontal="center"/>
      <protection locked="0" hidden="1"/>
    </xf>
    <xf numFmtId="0" fontId="20" fillId="0" borderId="86" xfId="0" applyFont="1" applyFill="1" applyBorder="1" applyAlignment="1" applyProtection="1">
      <alignment horizontal="justify" vertical="center"/>
    </xf>
    <xf numFmtId="0" fontId="20" fillId="0" borderId="39" xfId="0" applyFont="1" applyFill="1" applyBorder="1" applyAlignment="1" applyProtection="1">
      <alignment horizontal="justify" vertical="center"/>
    </xf>
    <xf numFmtId="0" fontId="46" fillId="26" borderId="75" xfId="0" applyFont="1" applyFill="1" applyBorder="1" applyAlignment="1" applyProtection="1">
      <alignment horizontal="left"/>
      <protection locked="0" hidden="1"/>
    </xf>
    <xf numFmtId="0" fontId="46" fillId="26" borderId="70" xfId="0" applyFont="1" applyFill="1" applyBorder="1" applyAlignment="1" applyProtection="1">
      <alignment horizontal="left"/>
      <protection locked="0" hidden="1"/>
    </xf>
    <xf numFmtId="0" fontId="19" fillId="0" borderId="72" xfId="0" applyFont="1" applyFill="1" applyBorder="1" applyAlignment="1" applyProtection="1">
      <alignment horizontal="center" vertical="top" wrapText="1"/>
    </xf>
    <xf numFmtId="0" fontId="19" fillId="0" borderId="71" xfId="0" applyFont="1" applyFill="1" applyBorder="1" applyAlignment="1" applyProtection="1">
      <alignment horizontal="center" vertical="top" wrapText="1"/>
    </xf>
    <xf numFmtId="0" fontId="19" fillId="0" borderId="63" xfId="0" applyFont="1" applyFill="1" applyBorder="1" applyAlignment="1" applyProtection="1">
      <alignment horizontal="left" vertical="center"/>
    </xf>
    <xf numFmtId="0" fontId="19" fillId="0" borderId="78" xfId="0" applyFont="1" applyFill="1" applyBorder="1" applyAlignment="1" applyProtection="1">
      <alignment horizontal="left" vertical="center"/>
    </xf>
    <xf numFmtId="0" fontId="19" fillId="25" borderId="64" xfId="0" applyFont="1" applyFill="1" applyBorder="1" applyAlignment="1" applyProtection="1">
      <alignment horizontal="center" vertical="center"/>
      <protection locked="0" hidden="1"/>
    </xf>
    <xf numFmtId="0" fontId="46" fillId="26" borderId="79" xfId="0" applyFont="1" applyFill="1" applyBorder="1" applyAlignment="1" applyProtection="1">
      <alignment horizontal="left"/>
      <protection locked="0" hidden="1"/>
    </xf>
    <xf numFmtId="0" fontId="46" fillId="26" borderId="78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47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0" xfId="0" applyFont="1" applyFill="1" applyBorder="1" applyAlignment="1" applyProtection="1">
      <alignment horizontal="center" vertical="top" wrapText="1"/>
    </xf>
    <xf numFmtId="0" fontId="19" fillId="0" borderId="73" xfId="0" applyFont="1" applyFill="1" applyBorder="1" applyAlignment="1" applyProtection="1">
      <alignment horizontal="center" vertical="top" wrapText="1"/>
    </xf>
    <xf numFmtId="0" fontId="19" fillId="0" borderId="74" xfId="0" applyFont="1" applyFill="1" applyBorder="1" applyAlignment="1" applyProtection="1">
      <alignment horizontal="center" vertical="top" wrapText="1"/>
    </xf>
    <xf numFmtId="0" fontId="21" fillId="0" borderId="66" xfId="0" applyFont="1" applyFill="1" applyBorder="1" applyAlignment="1" applyProtection="1">
      <alignment horizontal="left"/>
    </xf>
    <xf numFmtId="0" fontId="21" fillId="0" borderId="23" xfId="0" applyFont="1" applyFill="1" applyBorder="1" applyAlignment="1" applyProtection="1">
      <alignment horizontal="left"/>
    </xf>
    <xf numFmtId="0" fontId="46" fillId="26" borderId="31" xfId="0" applyFont="1" applyFill="1" applyBorder="1" applyAlignment="1" applyProtection="1">
      <alignment horizontal="left"/>
      <protection locked="0" hidden="1"/>
    </xf>
    <xf numFmtId="0" fontId="46" fillId="26" borderId="67" xfId="0" applyFont="1" applyFill="1" applyBorder="1" applyAlignment="1" applyProtection="1">
      <alignment horizontal="left"/>
      <protection locked="0" hidden="1"/>
    </xf>
    <xf numFmtId="0" fontId="19" fillId="0" borderId="68" xfId="0" applyFont="1" applyFill="1" applyBorder="1" applyAlignment="1" applyProtection="1">
      <alignment horizontal="left"/>
    </xf>
    <xf numFmtId="0" fontId="19" fillId="0" borderId="38" xfId="0" applyFont="1" applyFill="1" applyBorder="1" applyAlignment="1" applyProtection="1">
      <alignment horizontal="left"/>
    </xf>
    <xf numFmtId="0" fontId="19" fillId="0" borderId="69" xfId="0" applyFont="1" applyFill="1" applyBorder="1" applyAlignment="1" applyProtection="1">
      <alignment horizontal="left"/>
    </xf>
    <xf numFmtId="0" fontId="46" fillId="26" borderId="63" xfId="0" applyFont="1" applyFill="1" applyBorder="1" applyAlignment="1" applyProtection="1">
      <alignment horizontal="justify" vertical="top" wrapText="1"/>
      <protection locked="0"/>
    </xf>
    <xf numFmtId="0" fontId="46" fillId="26" borderId="64" xfId="0" applyFont="1" applyFill="1" applyBorder="1" applyAlignment="1" applyProtection="1">
      <alignment horizontal="justify" vertical="top" wrapText="1"/>
      <protection locked="0"/>
    </xf>
    <xf numFmtId="0" fontId="46" fillId="26" borderId="65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Fill="1" applyBorder="1" applyAlignment="1" applyProtection="1">
      <alignment horizontal="left"/>
    </xf>
    <xf numFmtId="0" fontId="46" fillId="26" borderId="0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Border="1" applyAlignment="1" applyProtection="1">
      <alignment horizontal="left"/>
    </xf>
    <xf numFmtId="0" fontId="20" fillId="2" borderId="40" xfId="0" applyFont="1" applyFill="1" applyBorder="1" applyAlignment="1">
      <alignment horizontal="center"/>
    </xf>
    <xf numFmtId="0" fontId="46" fillId="26" borderId="61" xfId="0" applyFont="1" applyFill="1" applyBorder="1" applyAlignment="1" applyProtection="1">
      <alignment horizontal="left"/>
      <protection locked="0" hidden="1"/>
    </xf>
    <xf numFmtId="0" fontId="21" fillId="0" borderId="30" xfId="0" applyFont="1" applyFill="1" applyBorder="1" applyAlignment="1" applyProtection="1">
      <alignment horizontal="left"/>
    </xf>
    <xf numFmtId="0" fontId="46" fillId="26" borderId="15" xfId="0" applyFont="1" applyFill="1" applyBorder="1" applyAlignment="1" applyProtection="1">
      <alignment horizontal="left"/>
      <protection locked="0" hidden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44" fillId="0" borderId="0" xfId="0" applyFont="1" applyAlignment="1">
      <alignment horizontal="center"/>
    </xf>
    <xf numFmtId="0" fontId="40" fillId="0" borderId="42" xfId="0" applyFont="1" applyFill="1" applyBorder="1" applyAlignment="1">
      <alignment horizontal="center"/>
    </xf>
    <xf numFmtId="0" fontId="40" fillId="0" borderId="43" xfId="0" applyFont="1" applyFill="1" applyBorder="1" applyAlignment="1">
      <alignment horizontal="center"/>
    </xf>
    <xf numFmtId="0" fontId="40" fillId="0" borderId="42" xfId="0" applyFont="1" applyFill="1" applyBorder="1" applyAlignment="1" applyProtection="1">
      <alignment horizontal="center"/>
    </xf>
    <xf numFmtId="14" fontId="43" fillId="0" borderId="29" xfId="0" applyNumberFormat="1" applyFont="1" applyFill="1" applyBorder="1" applyAlignment="1" applyProtection="1">
      <alignment horizontal="center"/>
    </xf>
    <xf numFmtId="0" fontId="0" fillId="26" borderId="47" xfId="0" applyFill="1" applyBorder="1" applyAlignment="1" applyProtection="1">
      <alignment horizontal="justify" vertical="top" wrapText="1"/>
      <protection locked="0"/>
    </xf>
    <xf numFmtId="0" fontId="0" fillId="26" borderId="48" xfId="0" applyFill="1" applyBorder="1" applyAlignment="1" applyProtection="1">
      <alignment horizontal="justify" vertical="top" wrapText="1"/>
      <protection locked="0"/>
    </xf>
    <xf numFmtId="0" fontId="0" fillId="26" borderId="49" xfId="0" applyFill="1" applyBorder="1" applyAlignment="1" applyProtection="1">
      <alignment horizontal="justify" vertical="top" wrapText="1"/>
      <protection locked="0"/>
    </xf>
    <xf numFmtId="0" fontId="21" fillId="0" borderId="45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left"/>
    </xf>
    <xf numFmtId="0" fontId="0" fillId="0" borderId="46" xfId="0" applyFill="1" applyBorder="1" applyAlignment="1" applyProtection="1">
      <alignment horizontal="left"/>
    </xf>
    <xf numFmtId="0" fontId="21" fillId="0" borderId="46" xfId="0" applyFont="1" applyFill="1" applyBorder="1" applyAlignment="1">
      <alignment horizontal="right"/>
    </xf>
    <xf numFmtId="0" fontId="0" fillId="0" borderId="46" xfId="0" applyFill="1" applyBorder="1" applyAlignment="1" applyProtection="1">
      <alignment horizontal="left"/>
      <protection locked="0"/>
    </xf>
    <xf numFmtId="0" fontId="40" fillId="0" borderId="45" xfId="0" applyFont="1" applyFill="1" applyBorder="1" applyAlignment="1">
      <alignment horizontal="left"/>
    </xf>
    <xf numFmtId="0" fontId="0" fillId="0" borderId="47" xfId="0" applyFill="1" applyBorder="1" applyAlignment="1" applyProtection="1">
      <alignment horizontal="justify" vertical="top" wrapText="1"/>
    </xf>
    <xf numFmtId="0" fontId="0" fillId="0" borderId="48" xfId="0" applyFill="1" applyBorder="1" applyAlignment="1" applyProtection="1">
      <alignment horizontal="justify" vertical="top" wrapText="1"/>
    </xf>
    <xf numFmtId="0" fontId="0" fillId="0" borderId="49" xfId="0" applyFill="1" applyBorder="1" applyAlignment="1" applyProtection="1">
      <alignment horizontal="justify" vertical="top" wrapText="1"/>
    </xf>
    <xf numFmtId="0" fontId="0" fillId="0" borderId="53" xfId="0" applyFill="1" applyBorder="1" applyAlignment="1" applyProtection="1">
      <alignment horizontal="left"/>
    </xf>
    <xf numFmtId="0" fontId="0" fillId="0" borderId="55" xfId="0" applyFill="1" applyBorder="1" applyAlignment="1" applyProtection="1">
      <alignment horizontal="left"/>
    </xf>
    <xf numFmtId="0" fontId="39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/>
    </xf>
    <xf numFmtId="0" fontId="41" fillId="0" borderId="25" xfId="0" applyFont="1" applyFill="1" applyBorder="1" applyAlignment="1">
      <alignment horizontal="center"/>
    </xf>
    <xf numFmtId="0" fontId="40" fillId="0" borderId="41" xfId="0" applyFont="1" applyFill="1" applyBorder="1" applyAlignment="1">
      <alignment horizontal="left"/>
    </xf>
    <xf numFmtId="0" fontId="0" fillId="0" borderId="59" xfId="0" applyFill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0" fontId="21" fillId="0" borderId="42" xfId="0" applyFont="1" applyFill="1" applyBorder="1" applyAlignment="1">
      <alignment horizontal="left"/>
    </xf>
    <xf numFmtId="0" fontId="0" fillId="0" borderId="43" xfId="0" applyFill="1" applyBorder="1" applyAlignment="1" applyProtection="1">
      <alignment horizontal="left"/>
    </xf>
    <xf numFmtId="0" fontId="21" fillId="0" borderId="39" xfId="0" applyFont="1" applyFill="1" applyBorder="1" applyAlignment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52" xfId="0" applyFill="1" applyBorder="1" applyAlignment="1" applyProtection="1">
      <alignment horizontal="left"/>
    </xf>
    <xf numFmtId="0" fontId="0" fillId="0" borderId="34" xfId="0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left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9525</xdr:rowOff>
    </xdr:from>
    <xdr:to>
      <xdr:col>9</xdr:col>
      <xdr:colOff>866775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095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30</xdr:row>
      <xdr:rowOff>19050</xdr:rowOff>
    </xdr:from>
    <xdr:to>
      <xdr:col>9</xdr:col>
      <xdr:colOff>1228725</xdr:colOff>
      <xdr:row>30</xdr:row>
      <xdr:rowOff>876300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176BC92-1D7E-4817-B40A-8D853CBC35FD}"/>
            </a:ext>
          </a:extLst>
        </xdr:cNvPr>
        <xdr:cNvSpPr txBox="1"/>
      </xdr:nvSpPr>
      <xdr:spPr>
        <a:xfrm>
          <a:off x="219075" y="5410200"/>
          <a:ext cx="5762625" cy="8572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28576</xdr:colOff>
      <xdr:row>33</xdr:row>
      <xdr:rowOff>28575</xdr:rowOff>
    </xdr:from>
    <xdr:to>
      <xdr:col>9</xdr:col>
      <xdr:colOff>1228726</xdr:colOff>
      <xdr:row>33</xdr:row>
      <xdr:rowOff>1095375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7FAF3CE0-29E6-4087-8551-6A71AC033BD0}"/>
            </a:ext>
          </a:extLst>
        </xdr:cNvPr>
        <xdr:cNvSpPr txBox="1"/>
      </xdr:nvSpPr>
      <xdr:spPr>
        <a:xfrm>
          <a:off x="209551" y="6686550"/>
          <a:ext cx="5772150" cy="1066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Q79"/>
  <sheetViews>
    <sheetView showGridLines="0" topLeftCell="A12" zoomScaleNormal="100" workbookViewId="0">
      <selection activeCell="D18" sqref="D18:J18"/>
    </sheetView>
  </sheetViews>
  <sheetFormatPr defaultColWidth="9" defaultRowHeight="12.75" x14ac:dyDescent="0.2"/>
  <cols>
    <col min="1" max="1" width="1.42578125" style="1" customWidth="1"/>
    <col min="2" max="2" width="8.7109375" style="1" customWidth="1"/>
    <col min="3" max="4" width="10.5703125" style="1" customWidth="1"/>
    <col min="5" max="5" width="9.42578125" style="1" customWidth="1"/>
    <col min="6" max="6" width="9" style="1" customWidth="1"/>
    <col min="7" max="7" width="9.85546875" style="1" customWidth="1"/>
    <col min="8" max="8" width="10.5703125" style="1" customWidth="1"/>
    <col min="9" max="9" width="13.28515625" style="1" customWidth="1"/>
    <col min="10" max="10" width="13.710937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91" t="s">
        <v>70</v>
      </c>
      <c r="J4" s="191"/>
    </row>
    <row r="5" spans="2:17" ht="16.5" customHeight="1" x14ac:dyDescent="0.2">
      <c r="I5" s="21"/>
      <c r="J5" s="21"/>
    </row>
    <row r="6" spans="2:17" ht="15.75" customHeight="1" x14ac:dyDescent="0.25">
      <c r="B6" s="192" t="s">
        <v>101</v>
      </c>
      <c r="C6" s="192"/>
      <c r="D6" s="192"/>
      <c r="E6" s="192"/>
      <c r="F6" s="192"/>
      <c r="G6" s="192"/>
      <c r="H6" s="192"/>
      <c r="I6" s="192"/>
      <c r="J6" s="192"/>
    </row>
    <row r="7" spans="2:17" ht="12" customHeight="1" thickBot="1" x14ac:dyDescent="0.25">
      <c r="B7" s="193" t="s">
        <v>100</v>
      </c>
      <c r="C7" s="193"/>
      <c r="D7" s="193"/>
      <c r="E7" s="193"/>
      <c r="F7" s="193"/>
      <c r="G7" s="193"/>
      <c r="H7" s="193"/>
      <c r="I7" s="193"/>
      <c r="J7" s="193"/>
    </row>
    <row r="8" spans="2:17" ht="16.5" thickBot="1" x14ac:dyDescent="0.3">
      <c r="B8" s="194" t="s">
        <v>1</v>
      </c>
      <c r="C8" s="195"/>
      <c r="D8" s="195"/>
      <c r="E8" s="195"/>
      <c r="F8" s="195"/>
      <c r="G8" s="195"/>
      <c r="H8" s="195"/>
      <c r="I8" s="195"/>
      <c r="J8" s="196"/>
    </row>
    <row r="9" spans="2:17" x14ac:dyDescent="0.2">
      <c r="B9" s="72" t="s">
        <v>71</v>
      </c>
      <c r="C9" s="185" t="s">
        <v>105</v>
      </c>
      <c r="D9" s="185"/>
      <c r="E9" s="197" t="s">
        <v>2</v>
      </c>
      <c r="F9" s="197"/>
      <c r="G9" s="185" t="s">
        <v>106</v>
      </c>
      <c r="H9" s="185"/>
      <c r="I9" s="69" t="s">
        <v>3</v>
      </c>
      <c r="J9" s="74"/>
    </row>
    <row r="10" spans="2:17" x14ac:dyDescent="0.2">
      <c r="B10" s="184" t="s">
        <v>4</v>
      </c>
      <c r="C10" s="184"/>
      <c r="D10" s="185"/>
      <c r="E10" s="185"/>
      <c r="F10" s="185"/>
      <c r="G10" s="185"/>
      <c r="H10" s="186" t="s">
        <v>5</v>
      </c>
      <c r="I10" s="186"/>
      <c r="J10" s="75"/>
    </row>
    <row r="11" spans="2:17" x14ac:dyDescent="0.2">
      <c r="B11" s="27" t="s">
        <v>6</v>
      </c>
      <c r="C11" s="185"/>
      <c r="D11" s="185"/>
      <c r="E11" s="185"/>
      <c r="F11" s="28" t="s">
        <v>7</v>
      </c>
      <c r="G11" s="185"/>
      <c r="H11" s="185"/>
      <c r="I11" s="73" t="s">
        <v>8</v>
      </c>
      <c r="J11" s="74"/>
    </row>
    <row r="12" spans="2:17" ht="11.85" customHeight="1" thickBot="1" x14ac:dyDescent="0.25">
      <c r="B12" s="189" t="s">
        <v>9</v>
      </c>
      <c r="C12" s="189"/>
      <c r="D12" s="29" t="s">
        <v>10</v>
      </c>
      <c r="E12" s="190"/>
      <c r="F12" s="190"/>
      <c r="G12" s="30" t="s">
        <v>11</v>
      </c>
      <c r="H12" s="77"/>
      <c r="I12" s="31" t="s">
        <v>12</v>
      </c>
      <c r="J12" s="76"/>
    </row>
    <row r="13" spans="2:17" ht="16.5" thickBot="1" x14ac:dyDescent="0.3">
      <c r="B13" s="187" t="s">
        <v>13</v>
      </c>
      <c r="C13" s="187"/>
      <c r="D13" s="187"/>
      <c r="E13" s="187"/>
      <c r="F13" s="187"/>
      <c r="G13" s="187"/>
      <c r="H13" s="187"/>
      <c r="I13" s="187"/>
      <c r="J13" s="187"/>
    </row>
    <row r="14" spans="2:17" x14ac:dyDescent="0.2">
      <c r="B14" s="86" t="s">
        <v>14</v>
      </c>
      <c r="C14" s="188"/>
      <c r="D14" s="188"/>
      <c r="E14" s="87" t="s">
        <v>15</v>
      </c>
      <c r="F14" s="188"/>
      <c r="G14" s="188"/>
      <c r="H14" s="87" t="s">
        <v>16</v>
      </c>
      <c r="I14" s="87" t="s">
        <v>87</v>
      </c>
      <c r="J14" s="88"/>
    </row>
    <row r="15" spans="2:17" x14ac:dyDescent="0.2">
      <c r="B15" s="174" t="s">
        <v>17</v>
      </c>
      <c r="C15" s="175"/>
      <c r="D15" s="176"/>
      <c r="E15" s="176"/>
      <c r="F15" s="176"/>
      <c r="G15" s="176"/>
      <c r="H15" s="176"/>
      <c r="I15" s="176"/>
      <c r="J15" s="177"/>
      <c r="P15" s="3"/>
      <c r="Q15" s="3"/>
    </row>
    <row r="16" spans="2:17" x14ac:dyDescent="0.2">
      <c r="B16" s="178" t="s">
        <v>18</v>
      </c>
      <c r="C16" s="179"/>
      <c r="D16" s="179"/>
      <c r="E16" s="179"/>
      <c r="F16" s="179"/>
      <c r="G16" s="179"/>
      <c r="H16" s="179"/>
      <c r="I16" s="179"/>
      <c r="J16" s="180"/>
    </row>
    <row r="17" spans="2:12" ht="39" customHeight="1" thickBot="1" x14ac:dyDescent="0.25">
      <c r="B17" s="181"/>
      <c r="C17" s="182"/>
      <c r="D17" s="182"/>
      <c r="E17" s="182"/>
      <c r="F17" s="182"/>
      <c r="G17" s="182"/>
      <c r="H17" s="182"/>
      <c r="I17" s="182"/>
      <c r="J17" s="183"/>
    </row>
    <row r="18" spans="2:12" ht="16.350000000000001" customHeight="1" thickBot="1" x14ac:dyDescent="0.25">
      <c r="B18" s="169" t="s">
        <v>19</v>
      </c>
      <c r="C18" s="169"/>
      <c r="D18" s="170" t="s">
        <v>107</v>
      </c>
      <c r="E18" s="170"/>
      <c r="F18" s="170"/>
      <c r="G18" s="170"/>
      <c r="H18" s="170"/>
      <c r="I18" s="170"/>
      <c r="J18" s="170"/>
    </row>
    <row r="19" spans="2:12" ht="12.75" customHeight="1" x14ac:dyDescent="0.2">
      <c r="B19" s="171" t="s">
        <v>20</v>
      </c>
      <c r="C19" s="172"/>
      <c r="D19" s="91" t="s">
        <v>21</v>
      </c>
      <c r="E19" s="91" t="s">
        <v>22</v>
      </c>
      <c r="F19" s="173" t="s">
        <v>23</v>
      </c>
      <c r="G19" s="172"/>
      <c r="H19" s="172"/>
      <c r="I19" s="91" t="s">
        <v>21</v>
      </c>
      <c r="J19" s="92" t="s">
        <v>22</v>
      </c>
    </row>
    <row r="20" spans="2:12" x14ac:dyDescent="0.2">
      <c r="B20" s="160" t="s">
        <v>105</v>
      </c>
      <c r="C20" s="145"/>
      <c r="D20" s="78"/>
      <c r="E20" s="89">
        <v>0.33333333333333331</v>
      </c>
      <c r="F20" s="161"/>
      <c r="G20" s="145"/>
      <c r="H20" s="145"/>
      <c r="I20" s="78"/>
      <c r="J20" s="93"/>
    </row>
    <row r="21" spans="2:12" ht="11.25" customHeight="1" x14ac:dyDescent="0.2">
      <c r="B21" s="94"/>
      <c r="C21" s="33"/>
      <c r="D21" s="33"/>
      <c r="E21" s="33"/>
      <c r="F21" s="162" t="s">
        <v>24</v>
      </c>
      <c r="G21" s="163"/>
      <c r="H21" s="163"/>
      <c r="I21" s="90" t="s">
        <v>21</v>
      </c>
      <c r="J21" s="95" t="s">
        <v>22</v>
      </c>
    </row>
    <row r="22" spans="2:12" ht="17.25" customHeight="1" thickBot="1" x14ac:dyDescent="0.25">
      <c r="B22" s="164" t="s">
        <v>25</v>
      </c>
      <c r="C22" s="165"/>
      <c r="D22" s="166" t="s">
        <v>26</v>
      </c>
      <c r="E22" s="166"/>
      <c r="F22" s="167" t="s">
        <v>105</v>
      </c>
      <c r="G22" s="168"/>
      <c r="H22" s="168"/>
      <c r="I22" s="96"/>
      <c r="J22" s="97"/>
    </row>
    <row r="23" spans="2:12" ht="4.5" customHeight="1" thickBot="1" x14ac:dyDescent="0.25">
      <c r="B23" s="79"/>
      <c r="C23" s="79"/>
      <c r="D23" s="79"/>
      <c r="E23" s="79"/>
      <c r="F23" s="79"/>
      <c r="G23" s="79"/>
      <c r="H23" s="79"/>
      <c r="I23" s="79"/>
      <c r="J23" s="79"/>
    </row>
    <row r="24" spans="2:12" ht="16.350000000000001" customHeight="1" thickBot="1" x14ac:dyDescent="0.3">
      <c r="B24" s="152" t="s">
        <v>27</v>
      </c>
      <c r="C24" s="152"/>
      <c r="D24" s="152"/>
      <c r="E24" s="152"/>
      <c r="F24" s="152"/>
      <c r="G24" s="152"/>
      <c r="H24" s="152"/>
      <c r="I24" s="152"/>
      <c r="J24" s="152"/>
    </row>
    <row r="25" spans="2:12" ht="13.5" x14ac:dyDescent="0.2">
      <c r="B25" s="153" t="s">
        <v>102</v>
      </c>
      <c r="C25" s="154"/>
      <c r="D25" s="154"/>
      <c r="E25" s="154"/>
      <c r="F25" s="154"/>
      <c r="G25" s="155" t="s">
        <v>98</v>
      </c>
      <c r="H25" s="156"/>
      <c r="I25" s="156"/>
      <c r="J25" s="157"/>
    </row>
    <row r="26" spans="2:12" x14ac:dyDescent="0.2">
      <c r="B26" s="158" t="s">
        <v>28</v>
      </c>
      <c r="C26" s="159"/>
      <c r="D26" s="159"/>
      <c r="E26" s="159"/>
      <c r="F26" s="34"/>
      <c r="G26" s="35" t="s">
        <v>29</v>
      </c>
      <c r="H26" s="34" t="s">
        <v>30</v>
      </c>
      <c r="I26" s="34" t="s">
        <v>31</v>
      </c>
      <c r="J26" s="98" t="s">
        <v>32</v>
      </c>
    </row>
    <row r="27" spans="2:12" x14ac:dyDescent="0.2">
      <c r="B27" s="158"/>
      <c r="C27" s="159"/>
      <c r="D27" s="159"/>
      <c r="E27" s="159"/>
      <c r="F27" s="36"/>
      <c r="G27" s="37" t="s">
        <v>33</v>
      </c>
      <c r="H27" s="36" t="s">
        <v>34</v>
      </c>
      <c r="I27" s="36" t="s">
        <v>35</v>
      </c>
      <c r="J27" s="99"/>
    </row>
    <row r="28" spans="2:12" x14ac:dyDescent="0.2">
      <c r="B28" s="100" t="s">
        <v>88</v>
      </c>
      <c r="C28" s="80"/>
      <c r="D28" s="80"/>
      <c r="E28" s="80"/>
      <c r="F28" s="81"/>
      <c r="G28" s="108">
        <f>IF(J33="Não",E41,0)</f>
        <v>0</v>
      </c>
      <c r="H28" s="109">
        <f>G28</f>
        <v>0</v>
      </c>
      <c r="I28" s="110">
        <f>IF(J33="Sim",0,VLOOKUP(G25,B44:E47,2,FALSE))</f>
        <v>88.5</v>
      </c>
      <c r="J28" s="111">
        <f>I28*H28</f>
        <v>0</v>
      </c>
    </row>
    <row r="29" spans="2:12" x14ac:dyDescent="0.2">
      <c r="B29" s="100" t="s">
        <v>89</v>
      </c>
      <c r="C29" s="80"/>
      <c r="D29" s="80"/>
      <c r="E29" s="80"/>
      <c r="F29" s="82"/>
      <c r="G29" s="112">
        <f>IF(F32="Sim",(IF(F36=0,E38+1,E38+0)),0)</f>
        <v>0</v>
      </c>
      <c r="H29" s="109">
        <f>G29</f>
        <v>0</v>
      </c>
      <c r="I29" s="110">
        <f>IF(F32="Sim",(IF(G33="Sim",0,VLOOKUP(G25,B44:E47,3,FALSE))),0)</f>
        <v>0</v>
      </c>
      <c r="J29" s="111">
        <f>I29*H29</f>
        <v>0</v>
      </c>
    </row>
    <row r="30" spans="2:12" x14ac:dyDescent="0.2">
      <c r="B30" s="101" t="s">
        <v>36</v>
      </c>
      <c r="C30" s="80"/>
      <c r="D30" s="80"/>
      <c r="E30" s="80"/>
      <c r="F30" s="85" t="s">
        <v>37</v>
      </c>
      <c r="G30" s="4"/>
      <c r="H30" s="5"/>
      <c r="I30" s="6"/>
      <c r="J30" s="102">
        <v>0</v>
      </c>
    </row>
    <row r="31" spans="2:12" x14ac:dyDescent="0.2">
      <c r="B31" s="103" t="s">
        <v>38</v>
      </c>
      <c r="C31" s="83"/>
      <c r="D31" s="83"/>
      <c r="E31" s="83"/>
      <c r="F31" s="85" t="s">
        <v>37</v>
      </c>
      <c r="G31" s="83"/>
      <c r="H31" s="83"/>
      <c r="I31" s="83"/>
      <c r="J31" s="102">
        <v>0</v>
      </c>
    </row>
    <row r="32" spans="2:12" x14ac:dyDescent="0.2">
      <c r="B32" s="149" t="s">
        <v>103</v>
      </c>
      <c r="C32" s="150"/>
      <c r="D32" s="150"/>
      <c r="E32" s="150"/>
      <c r="F32" s="107" t="s">
        <v>37</v>
      </c>
      <c r="G32" s="151" t="s">
        <v>104</v>
      </c>
      <c r="H32" s="151"/>
      <c r="I32" s="151"/>
      <c r="J32" s="104">
        <f>SUM(J28:J31)</f>
        <v>0</v>
      </c>
      <c r="L32" s="7"/>
    </row>
    <row r="33" spans="2:10" ht="14.25" customHeight="1" thickBot="1" x14ac:dyDescent="0.25">
      <c r="B33" s="146" t="s">
        <v>39</v>
      </c>
      <c r="C33" s="147"/>
      <c r="D33" s="147"/>
      <c r="E33" s="147"/>
      <c r="F33" s="147"/>
      <c r="G33" s="105" t="s">
        <v>37</v>
      </c>
      <c r="H33" s="148" t="s">
        <v>40</v>
      </c>
      <c r="I33" s="148"/>
      <c r="J33" s="106" t="s">
        <v>37</v>
      </c>
    </row>
    <row r="34" spans="2:10" ht="0.75" hidden="1" customHeight="1" thickBot="1" x14ac:dyDescent="0.25">
      <c r="B34" s="113" t="s">
        <v>41</v>
      </c>
      <c r="C34" s="114"/>
      <c r="D34" s="114"/>
      <c r="E34" s="114"/>
      <c r="F34" s="114"/>
      <c r="G34" s="114"/>
      <c r="H34" s="114"/>
      <c r="I34" s="114"/>
      <c r="J34" s="114"/>
    </row>
    <row r="35" spans="2:10" ht="15.75" hidden="1" customHeight="1" thickBot="1" x14ac:dyDescent="0.25">
      <c r="B35" s="115" t="s">
        <v>42</v>
      </c>
      <c r="C35" s="142">
        <f>D20+E20</f>
        <v>0.33333333333333331</v>
      </c>
      <c r="D35" s="142"/>
      <c r="E35" s="115"/>
      <c r="F35" s="115"/>
      <c r="G35" s="115"/>
      <c r="H35" s="115" t="s">
        <v>43</v>
      </c>
      <c r="I35" s="115"/>
      <c r="J35" s="115"/>
    </row>
    <row r="36" spans="2:10" ht="15.75" hidden="1" customHeight="1" thickBot="1" x14ac:dyDescent="0.25">
      <c r="B36" s="115" t="s">
        <v>44</v>
      </c>
      <c r="C36" s="142">
        <f>I22+J22</f>
        <v>0</v>
      </c>
      <c r="D36" s="142"/>
      <c r="E36" s="116">
        <f>C36-C35</f>
        <v>-0.33333333333333331</v>
      </c>
      <c r="F36" s="115">
        <f>INT(C36-C35)</f>
        <v>-1</v>
      </c>
      <c r="G36" s="116">
        <f>E36-F36</f>
        <v>0.66666666666666674</v>
      </c>
      <c r="H36" s="115">
        <f>G36*24</f>
        <v>16</v>
      </c>
      <c r="I36" s="115"/>
      <c r="J36" s="115"/>
    </row>
    <row r="37" spans="2:10" ht="14.25" hidden="1" customHeight="1" thickBot="1" x14ac:dyDescent="0.25">
      <c r="B37" s="115"/>
      <c r="C37" s="115"/>
      <c r="D37" s="115"/>
      <c r="E37" s="115"/>
      <c r="F37" s="115"/>
      <c r="G37" s="115"/>
      <c r="H37" s="115"/>
      <c r="I37" s="115"/>
      <c r="J37" s="115"/>
    </row>
    <row r="38" spans="2:10" ht="15.75" hidden="1" customHeight="1" thickBot="1" x14ac:dyDescent="0.25">
      <c r="B38" s="115" t="s">
        <v>45</v>
      </c>
      <c r="C38" s="115"/>
      <c r="D38" s="115"/>
      <c r="E38" s="115">
        <f>F36</f>
        <v>-1</v>
      </c>
      <c r="F38" s="115"/>
      <c r="G38" s="115"/>
      <c r="H38" s="115"/>
      <c r="I38" s="115" t="s">
        <v>46</v>
      </c>
      <c r="J38" s="115"/>
    </row>
    <row r="39" spans="2:10" ht="18" hidden="1" customHeight="1" thickBot="1" x14ac:dyDescent="0.25">
      <c r="B39" s="115" t="s">
        <v>47</v>
      </c>
      <c r="C39" s="115"/>
      <c r="D39" s="115"/>
      <c r="E39" s="115">
        <f>IF(H36&lt;=6,0,IF(H36&lt;8.001,0.5,0))</f>
        <v>0</v>
      </c>
      <c r="F39" s="115"/>
      <c r="G39" s="115"/>
      <c r="H39" s="115"/>
      <c r="I39" s="117" t="s">
        <v>48</v>
      </c>
      <c r="J39" s="115"/>
    </row>
    <row r="40" spans="2:10" ht="13.5" hidden="1" customHeight="1" thickBot="1" x14ac:dyDescent="0.25">
      <c r="B40" s="115" t="s">
        <v>49</v>
      </c>
      <c r="C40" s="115"/>
      <c r="D40" s="115"/>
      <c r="E40" s="115">
        <f>IF(H36&gt;8.001,1,0)</f>
        <v>1</v>
      </c>
      <c r="F40" s="115"/>
      <c r="G40" s="115"/>
      <c r="H40" s="115"/>
      <c r="I40" s="117" t="s">
        <v>69</v>
      </c>
      <c r="J40" s="115"/>
    </row>
    <row r="41" spans="2:10" ht="30" hidden="1" customHeight="1" thickBot="1" x14ac:dyDescent="0.25">
      <c r="B41" s="118" t="s">
        <v>50</v>
      </c>
      <c r="C41" s="118"/>
      <c r="D41" s="118"/>
      <c r="E41" s="118">
        <f>SUM(E38:E40)</f>
        <v>0</v>
      </c>
      <c r="F41" s="115"/>
      <c r="G41" s="115"/>
      <c r="H41" s="115"/>
      <c r="I41" s="117" t="s">
        <v>26</v>
      </c>
      <c r="J41" s="115"/>
    </row>
    <row r="42" spans="2:10" ht="21" hidden="1" customHeight="1" thickBot="1" x14ac:dyDescent="0.25">
      <c r="B42" s="115"/>
      <c r="C42" s="115"/>
      <c r="D42" s="115"/>
      <c r="E42" s="115"/>
      <c r="F42" s="115"/>
      <c r="G42" s="115"/>
      <c r="H42" s="115"/>
      <c r="I42" s="117" t="s">
        <v>51</v>
      </c>
      <c r="J42" s="115"/>
    </row>
    <row r="43" spans="2:10" ht="18.75" hidden="1" customHeight="1" thickBot="1" x14ac:dyDescent="0.25">
      <c r="B43" s="119" t="s">
        <v>52</v>
      </c>
      <c r="C43" s="119" t="s">
        <v>53</v>
      </c>
      <c r="D43" s="119" t="s">
        <v>54</v>
      </c>
      <c r="E43" s="119" t="s">
        <v>55</v>
      </c>
      <c r="F43" s="115"/>
      <c r="G43" s="115"/>
      <c r="H43" s="115"/>
      <c r="I43" s="118" t="s">
        <v>56</v>
      </c>
      <c r="J43" s="115"/>
    </row>
    <row r="44" spans="2:10" ht="18.75" hidden="1" customHeight="1" thickBot="1" x14ac:dyDescent="0.25">
      <c r="B44" s="120" t="s">
        <v>95</v>
      </c>
      <c r="C44" s="121">
        <v>112.1</v>
      </c>
      <c r="D44" s="121">
        <v>112.1</v>
      </c>
      <c r="E44" s="121">
        <f>SUM(C44:D44)</f>
        <v>224.2</v>
      </c>
      <c r="F44" s="115"/>
      <c r="G44" s="115" t="s">
        <v>57</v>
      </c>
      <c r="H44" s="115"/>
      <c r="I44" s="115"/>
      <c r="J44" s="115"/>
    </row>
    <row r="45" spans="2:10" ht="15" hidden="1" customHeight="1" thickBot="1" x14ac:dyDescent="0.25">
      <c r="B45" s="120" t="s">
        <v>96</v>
      </c>
      <c r="C45" s="121">
        <v>106.2</v>
      </c>
      <c r="D45" s="121">
        <v>106.2</v>
      </c>
      <c r="E45" s="121">
        <f>SUM(C45:D45)</f>
        <v>212.4</v>
      </c>
      <c r="F45" s="115"/>
      <c r="G45" s="115" t="s">
        <v>37</v>
      </c>
      <c r="H45" s="115"/>
      <c r="I45" s="115"/>
      <c r="J45" s="115"/>
    </row>
    <row r="46" spans="2:10" ht="15" hidden="1" customHeight="1" thickBot="1" x14ac:dyDescent="0.25">
      <c r="B46" s="120" t="s">
        <v>97</v>
      </c>
      <c r="C46" s="121">
        <v>100.3</v>
      </c>
      <c r="D46" s="121">
        <v>100.3</v>
      </c>
      <c r="E46" s="121">
        <f>SUM(C46:D46)</f>
        <v>200.6</v>
      </c>
      <c r="F46" s="115"/>
      <c r="G46" s="115"/>
      <c r="H46" s="115"/>
      <c r="I46" s="115"/>
      <c r="J46" s="115"/>
    </row>
    <row r="47" spans="2:10" ht="18.75" hidden="1" customHeight="1" thickBot="1" x14ac:dyDescent="0.25">
      <c r="B47" s="120" t="s">
        <v>98</v>
      </c>
      <c r="C47" s="121">
        <v>88.5</v>
      </c>
      <c r="D47" s="121">
        <v>88.5</v>
      </c>
      <c r="E47" s="121">
        <f>SUM(C47:D47)</f>
        <v>177</v>
      </c>
      <c r="F47" s="115"/>
      <c r="G47" s="115"/>
      <c r="H47" s="115"/>
      <c r="I47" s="115"/>
      <c r="J47" s="115"/>
    </row>
    <row r="48" spans="2:10" x14ac:dyDescent="0.2">
      <c r="B48" s="26" t="s">
        <v>58</v>
      </c>
      <c r="C48" s="39"/>
      <c r="D48" s="67" t="s">
        <v>37</v>
      </c>
      <c r="E48" s="32" t="str">
        <f>IF(D48="Sim","    Justificar abaixo o motivo do complemento:","  ")</f>
        <v xml:space="preserve">  </v>
      </c>
      <c r="F48" s="40"/>
      <c r="G48" s="40"/>
      <c r="H48" s="40"/>
      <c r="I48" s="40"/>
      <c r="J48" s="41"/>
    </row>
    <row r="49" spans="2:10" ht="12.75" customHeight="1" x14ac:dyDescent="0.2">
      <c r="B49" s="143"/>
      <c r="C49" s="143"/>
      <c r="D49" s="143"/>
      <c r="E49" s="143"/>
      <c r="F49" s="143"/>
      <c r="G49" s="143"/>
      <c r="H49" s="143"/>
      <c r="I49" s="143"/>
      <c r="J49" s="143"/>
    </row>
    <row r="50" spans="2:10" ht="25.5" customHeight="1" thickBot="1" x14ac:dyDescent="0.25">
      <c r="B50" s="52"/>
      <c r="C50" s="8"/>
      <c r="D50" s="8"/>
      <c r="E50" s="8"/>
      <c r="F50" s="53"/>
      <c r="G50" s="53"/>
      <c r="H50" s="53"/>
      <c r="I50" s="53"/>
      <c r="J50" s="54"/>
    </row>
    <row r="51" spans="2:10" ht="12.95" customHeight="1" thickBot="1" x14ac:dyDescent="0.25">
      <c r="B51" s="144" t="s">
        <v>59</v>
      </c>
      <c r="C51" s="144"/>
      <c r="D51" s="144"/>
      <c r="E51" s="144"/>
      <c r="F51" s="144"/>
      <c r="G51" s="144"/>
      <c r="H51" s="144"/>
      <c r="I51" s="144"/>
      <c r="J51" s="144"/>
    </row>
    <row r="52" spans="2:10" x14ac:dyDescent="0.2">
      <c r="B52" s="144"/>
      <c r="C52" s="144"/>
      <c r="D52" s="144"/>
      <c r="E52" s="144"/>
      <c r="F52" s="144"/>
      <c r="G52" s="144"/>
      <c r="H52" s="144"/>
      <c r="I52" s="144"/>
      <c r="J52" s="144"/>
    </row>
    <row r="53" spans="2:10" ht="6" customHeight="1" x14ac:dyDescent="0.2">
      <c r="B53" s="55"/>
      <c r="C53" s="3"/>
      <c r="D53" s="3"/>
      <c r="E53" s="3"/>
      <c r="F53" s="3"/>
      <c r="G53" s="3"/>
      <c r="H53" s="3"/>
      <c r="I53" s="3"/>
      <c r="J53" s="56"/>
    </row>
    <row r="54" spans="2:10" x14ac:dyDescent="0.2">
      <c r="B54" s="145" t="s">
        <v>105</v>
      </c>
      <c r="C54" s="145"/>
      <c r="D54" s="57">
        <f ca="1">TODAY()</f>
        <v>44321</v>
      </c>
      <c r="E54" s="3"/>
      <c r="F54" s="3"/>
      <c r="G54" s="3"/>
      <c r="H54" s="3"/>
      <c r="I54" s="3"/>
      <c r="J54" s="56"/>
    </row>
    <row r="55" spans="2:10" x14ac:dyDescent="0.2">
      <c r="B55" s="58"/>
      <c r="C55" s="59"/>
      <c r="D55" s="60"/>
      <c r="E55" s="3"/>
      <c r="F55" s="3"/>
      <c r="G55" s="3"/>
      <c r="H55" s="3"/>
      <c r="I55" s="3"/>
      <c r="J55" s="56"/>
    </row>
    <row r="56" spans="2:10" x14ac:dyDescent="0.2">
      <c r="B56" s="61"/>
      <c r="C56" s="38"/>
      <c r="D56" s="3"/>
      <c r="E56" s="38"/>
      <c r="F56" s="38"/>
      <c r="G56" s="38"/>
      <c r="H56" s="3"/>
      <c r="I56" s="38"/>
      <c r="J56" s="62"/>
    </row>
    <row r="57" spans="2:10" x14ac:dyDescent="0.2">
      <c r="B57" s="131" t="s">
        <v>60</v>
      </c>
      <c r="C57" s="131"/>
      <c r="D57" s="63"/>
      <c r="E57" s="132" t="s">
        <v>61</v>
      </c>
      <c r="F57" s="132"/>
      <c r="G57" s="132"/>
      <c r="H57" s="63"/>
      <c r="I57" s="133" t="s">
        <v>62</v>
      </c>
      <c r="J57" s="133"/>
    </row>
    <row r="58" spans="2:10" ht="11.25" customHeight="1" thickBot="1" x14ac:dyDescent="0.25">
      <c r="B58" s="64"/>
      <c r="C58" s="65"/>
      <c r="D58" s="66"/>
      <c r="E58" s="134" t="s">
        <v>63</v>
      </c>
      <c r="F58" s="134"/>
      <c r="G58" s="134"/>
      <c r="H58" s="66"/>
      <c r="I58" s="135" t="s">
        <v>64</v>
      </c>
      <c r="J58" s="135"/>
    </row>
    <row r="59" spans="2:10" ht="3.75" customHeight="1" thickBot="1" x14ac:dyDescent="0.25"/>
    <row r="60" spans="2:10" ht="12.95" customHeight="1" x14ac:dyDescent="0.2">
      <c r="B60" s="139" t="s">
        <v>92</v>
      </c>
      <c r="C60" s="140"/>
      <c r="D60" s="140"/>
      <c r="E60" s="141">
        <f t="shared" ref="E60" si="0">$J$32</f>
        <v>0</v>
      </c>
      <c r="F60" s="141"/>
      <c r="G60" s="141"/>
      <c r="H60" s="141"/>
      <c r="I60" s="141"/>
      <c r="J60" s="84" t="s">
        <v>91</v>
      </c>
    </row>
    <row r="61" spans="2:10" ht="13.5" thickBot="1" x14ac:dyDescent="0.25">
      <c r="B61" s="136" t="s">
        <v>90</v>
      </c>
      <c r="C61" s="137"/>
      <c r="D61" s="137"/>
      <c r="E61" s="137"/>
      <c r="F61" s="137"/>
      <c r="G61" s="137"/>
      <c r="H61" s="137"/>
      <c r="I61" s="137"/>
      <c r="J61" s="138"/>
    </row>
    <row r="62" spans="2:10" ht="2.25" customHeight="1" x14ac:dyDescent="0.2">
      <c r="B62" s="12"/>
      <c r="C62" s="13"/>
      <c r="D62" s="13"/>
      <c r="E62" s="13"/>
      <c r="F62" s="13"/>
      <c r="G62" s="13"/>
      <c r="H62" s="13"/>
      <c r="I62" s="13"/>
      <c r="J62" s="14"/>
    </row>
    <row r="63" spans="2:10" x14ac:dyDescent="0.2">
      <c r="B63" s="127" t="str">
        <f t="shared" ref="B63" si="1">$B$54</f>
        <v>Marechal Cândido Rondon</v>
      </c>
      <c r="C63" s="128"/>
      <c r="D63" s="129" t="s">
        <v>65</v>
      </c>
      <c r="E63" s="129"/>
      <c r="F63" s="10"/>
      <c r="G63" s="10"/>
      <c r="H63" s="10"/>
      <c r="I63" s="10"/>
      <c r="J63" s="11"/>
    </row>
    <row r="64" spans="2:10" x14ac:dyDescent="0.2">
      <c r="B64" s="9"/>
      <c r="C64" s="10"/>
      <c r="D64" s="10"/>
      <c r="E64" s="10"/>
      <c r="F64" s="10"/>
      <c r="G64" s="10"/>
      <c r="H64" s="10"/>
      <c r="I64" s="10"/>
      <c r="J64" s="11"/>
    </row>
    <row r="65" spans="2:10" ht="14.25" customHeight="1" thickBot="1" x14ac:dyDescent="0.25">
      <c r="B65" s="15"/>
      <c r="C65" s="16"/>
      <c r="D65" s="16"/>
      <c r="E65" s="16"/>
      <c r="F65" s="130" t="s">
        <v>66</v>
      </c>
      <c r="G65" s="130"/>
      <c r="H65" s="130"/>
      <c r="I65" s="130"/>
      <c r="J65" s="17"/>
    </row>
    <row r="66" spans="2:10" x14ac:dyDescent="0.2">
      <c r="B66" s="124" t="s">
        <v>67</v>
      </c>
      <c r="C66" s="124"/>
      <c r="D66" s="125"/>
      <c r="E66" s="125"/>
      <c r="F66" s="125"/>
      <c r="G66" s="125"/>
      <c r="H66" s="125"/>
      <c r="I66" s="125"/>
      <c r="J66" s="125"/>
    </row>
    <row r="67" spans="2:10" ht="3.75" customHeight="1" thickBot="1" x14ac:dyDescent="0.25">
      <c r="B67" s="126"/>
      <c r="C67" s="126"/>
      <c r="D67" s="126"/>
      <c r="E67" s="126"/>
      <c r="F67" s="126"/>
      <c r="G67" s="126"/>
      <c r="H67" s="126"/>
      <c r="I67" s="126"/>
      <c r="J67" s="126"/>
    </row>
    <row r="68" spans="2:10" x14ac:dyDescent="0.2">
      <c r="B68" s="18" t="s">
        <v>86</v>
      </c>
      <c r="C68" s="19"/>
      <c r="D68" s="19"/>
      <c r="E68" s="19"/>
      <c r="F68" s="19"/>
      <c r="G68" s="19"/>
      <c r="H68" s="19"/>
      <c r="I68" s="19"/>
      <c r="J68" s="19"/>
    </row>
    <row r="69" spans="2:10" ht="12.95" customHeight="1" x14ac:dyDescent="0.2">
      <c r="B69" s="122" t="s">
        <v>93</v>
      </c>
      <c r="C69" s="122"/>
      <c r="D69" s="122"/>
      <c r="E69" s="122"/>
      <c r="F69" s="122"/>
      <c r="G69" s="122"/>
      <c r="H69" s="122"/>
      <c r="I69" s="122"/>
      <c r="J69" s="122"/>
    </row>
    <row r="70" spans="2:10" ht="11.1" customHeight="1" x14ac:dyDescent="0.2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 ht="12.95" customHeight="1" x14ac:dyDescent="0.2">
      <c r="B71" s="122" t="s">
        <v>68</v>
      </c>
      <c r="C71" s="122"/>
      <c r="D71" s="122"/>
      <c r="E71" s="122"/>
      <c r="F71" s="122"/>
      <c r="G71" s="122"/>
      <c r="H71" s="122"/>
      <c r="I71" s="122"/>
      <c r="J71" s="122"/>
    </row>
    <row r="72" spans="2:10" ht="9" customHeight="1" x14ac:dyDescent="0.2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 ht="9.75" customHeight="1" x14ac:dyDescent="0.2">
      <c r="B73" s="123" t="s">
        <v>94</v>
      </c>
      <c r="C73" s="123"/>
      <c r="D73" s="123"/>
      <c r="E73" s="123"/>
      <c r="F73" s="123"/>
      <c r="G73" s="123"/>
      <c r="H73" s="123"/>
      <c r="I73" s="123"/>
      <c r="J73" s="123"/>
    </row>
    <row r="74" spans="2:10" x14ac:dyDescent="0.2">
      <c r="B74" s="123"/>
      <c r="C74" s="123"/>
      <c r="D74" s="123"/>
      <c r="E74" s="123"/>
      <c r="F74" s="123"/>
      <c r="G74" s="123"/>
      <c r="H74" s="123"/>
      <c r="I74" s="123"/>
      <c r="J74" s="123"/>
    </row>
    <row r="75" spans="2:10" x14ac:dyDescent="0.2">
      <c r="B75" s="123"/>
      <c r="C75" s="123"/>
      <c r="D75" s="123"/>
      <c r="E75" s="123"/>
      <c r="F75" s="123"/>
      <c r="G75" s="123"/>
      <c r="H75" s="123"/>
      <c r="I75" s="123"/>
      <c r="J75" s="123"/>
    </row>
    <row r="76" spans="2:10" x14ac:dyDescent="0.2">
      <c r="B76" s="20"/>
    </row>
    <row r="77" spans="2:10" x14ac:dyDescent="0.2">
      <c r="B77" s="20"/>
    </row>
    <row r="78" spans="2:10" x14ac:dyDescent="0.2">
      <c r="B78" s="20"/>
    </row>
    <row r="79" spans="2:10" x14ac:dyDescent="0.2">
      <c r="B79" s="20"/>
    </row>
  </sheetData>
  <sheetProtection sheet="1" objects="1" scenarios="1"/>
  <protectedRanges>
    <protectedRange sqref="B17:J17" name="Motivo da viagem"/>
  </protectedRanges>
  <mergeCells count="61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B18:C18"/>
    <mergeCell ref="D18:J18"/>
    <mergeCell ref="B19:C19"/>
    <mergeCell ref="F19:H19"/>
    <mergeCell ref="B15:C15"/>
    <mergeCell ref="D15:J15"/>
    <mergeCell ref="B16:J16"/>
    <mergeCell ref="B17:J17"/>
    <mergeCell ref="B20:C20"/>
    <mergeCell ref="F20:H20"/>
    <mergeCell ref="F21:H21"/>
    <mergeCell ref="B22:C22"/>
    <mergeCell ref="D22:E22"/>
    <mergeCell ref="F22:H22"/>
    <mergeCell ref="B32:E32"/>
    <mergeCell ref="G32:I32"/>
    <mergeCell ref="B24:J24"/>
    <mergeCell ref="B25:F25"/>
    <mergeCell ref="G25:J25"/>
    <mergeCell ref="B26:E27"/>
    <mergeCell ref="C36:D36"/>
    <mergeCell ref="B49:J49"/>
    <mergeCell ref="B51:J52"/>
    <mergeCell ref="B54:C54"/>
    <mergeCell ref="B33:F33"/>
    <mergeCell ref="H33:I33"/>
    <mergeCell ref="C35:D35"/>
    <mergeCell ref="B63:C63"/>
    <mergeCell ref="D63:E63"/>
    <mergeCell ref="F65:I65"/>
    <mergeCell ref="B57:C57"/>
    <mergeCell ref="E57:G57"/>
    <mergeCell ref="I57:J57"/>
    <mergeCell ref="E58:G58"/>
    <mergeCell ref="I58:J58"/>
    <mergeCell ref="B61:J61"/>
    <mergeCell ref="B60:D60"/>
    <mergeCell ref="E60:I60"/>
    <mergeCell ref="B71:J72"/>
    <mergeCell ref="B73:J75"/>
    <mergeCell ref="B66:C66"/>
    <mergeCell ref="D66:J66"/>
    <mergeCell ref="B67:J67"/>
    <mergeCell ref="B69:J70"/>
  </mergeCells>
  <phoneticPr fontId="25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$B$44:$B$47</formula1>
    </dataValidation>
    <dataValidation type="list" operator="equal" allowBlank="1" showErrorMessage="1" sqref="F30:F31 G33 D48 J33" xr:uid="{00000000-0002-0000-0000-000002000000}">
      <formula1>$G$44:$G$45</formula1>
      <formula2>0</formula2>
    </dataValidation>
    <dataValidation type="list" operator="equal" allowBlank="1" showErrorMessage="1" sqref="F32" xr:uid="{21681EC6-33B0-4184-A129-1E2808F25A3A}">
      <formula1>$G$44:$G$45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2"/>
  <sheetViews>
    <sheetView showGridLines="0" tabSelected="1" zoomScaleNormal="100" workbookViewId="0">
      <selection activeCell="B7" sqref="B7:J7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22"/>
      <c r="C1" s="23"/>
      <c r="D1" s="23"/>
      <c r="E1" s="23"/>
      <c r="F1" s="23"/>
      <c r="G1" s="23"/>
      <c r="H1" s="23"/>
      <c r="I1" s="23"/>
      <c r="J1" s="23"/>
    </row>
    <row r="2" spans="2:10" x14ac:dyDescent="0.2">
      <c r="B2" s="2" t="s">
        <v>0</v>
      </c>
      <c r="C2" s="23"/>
      <c r="D2" s="23"/>
      <c r="E2" s="23"/>
      <c r="F2" s="23"/>
      <c r="G2" s="23"/>
      <c r="H2" s="23"/>
      <c r="I2" s="23"/>
      <c r="J2" s="23"/>
    </row>
    <row r="3" spans="2:10" x14ac:dyDescent="0.2">
      <c r="B3" s="23"/>
      <c r="C3" s="23"/>
      <c r="D3" s="23"/>
      <c r="E3" s="23"/>
      <c r="F3" s="23"/>
      <c r="G3" s="23"/>
      <c r="H3" s="23"/>
      <c r="I3" s="23"/>
      <c r="J3" s="23"/>
    </row>
    <row r="4" spans="2:10" x14ac:dyDescent="0.2">
      <c r="B4" s="23"/>
      <c r="C4" s="23"/>
      <c r="D4" s="23"/>
      <c r="E4" s="23"/>
      <c r="F4" s="23"/>
      <c r="G4" s="23"/>
      <c r="H4" s="23"/>
      <c r="I4" s="23"/>
      <c r="J4" s="23"/>
    </row>
    <row r="5" spans="2:10" x14ac:dyDescent="0.2">
      <c r="B5" s="23"/>
      <c r="C5" s="23"/>
      <c r="D5" s="23"/>
      <c r="E5" s="23"/>
      <c r="F5" s="23"/>
      <c r="G5" s="23"/>
      <c r="H5" s="23"/>
      <c r="I5" s="23"/>
      <c r="J5" s="23"/>
    </row>
    <row r="6" spans="2:10" ht="25.5" customHeight="1" x14ac:dyDescent="0.2">
      <c r="B6" s="24"/>
      <c r="C6" s="24"/>
      <c r="D6" s="24"/>
      <c r="E6" s="24"/>
      <c r="F6" s="24"/>
      <c r="G6" s="24"/>
      <c r="H6" s="217"/>
      <c r="I6" s="218"/>
      <c r="J6" s="218"/>
    </row>
    <row r="7" spans="2:10" x14ac:dyDescent="0.2">
      <c r="B7" s="219" t="s">
        <v>99</v>
      </c>
      <c r="C7" s="219"/>
      <c r="D7" s="219"/>
      <c r="E7" s="219"/>
      <c r="F7" s="219"/>
      <c r="G7" s="219"/>
      <c r="H7" s="219"/>
      <c r="I7" s="219"/>
      <c r="J7" s="219"/>
    </row>
    <row r="8" spans="2:10" ht="5.25" customHeight="1" x14ac:dyDescent="0.2">
      <c r="B8" s="42"/>
      <c r="C8" s="42"/>
      <c r="D8" s="42"/>
      <c r="E8" s="42"/>
      <c r="F8" s="42"/>
      <c r="G8" s="42"/>
      <c r="H8" s="42"/>
      <c r="I8" s="42"/>
      <c r="J8" s="42"/>
    </row>
    <row r="9" spans="2:10" x14ac:dyDescent="0.2">
      <c r="B9" s="220" t="s">
        <v>72</v>
      </c>
      <c r="C9" s="220"/>
      <c r="D9" s="220"/>
      <c r="E9" s="220"/>
      <c r="F9" s="220"/>
      <c r="G9" s="220"/>
      <c r="H9" s="220"/>
      <c r="I9" s="220"/>
      <c r="J9" s="220"/>
    </row>
    <row r="10" spans="2:10" ht="4.5" customHeight="1" x14ac:dyDescent="0.2">
      <c r="B10" s="220"/>
      <c r="C10" s="220"/>
      <c r="D10" s="220"/>
      <c r="E10" s="220"/>
      <c r="F10" s="220"/>
      <c r="G10" s="220"/>
      <c r="H10" s="220"/>
      <c r="I10" s="220"/>
      <c r="J10" s="220"/>
    </row>
    <row r="11" spans="2:10" ht="9" customHeight="1" thickBot="1" x14ac:dyDescent="0.25">
      <c r="B11" s="42"/>
      <c r="C11" s="42"/>
      <c r="D11" s="42"/>
      <c r="E11" s="42"/>
      <c r="F11" s="42"/>
      <c r="G11" s="42"/>
      <c r="H11" s="42"/>
      <c r="I11" s="42"/>
      <c r="J11" s="42"/>
    </row>
    <row r="12" spans="2:10" ht="13.5" thickBot="1" x14ac:dyDescent="0.25">
      <c r="B12" s="221" t="s">
        <v>73</v>
      </c>
      <c r="C12" s="221"/>
      <c r="D12" s="221"/>
      <c r="E12" s="222" t="str">
        <f>DIARIAS_2020!$C$9</f>
        <v>Marechal Cândido Rondon</v>
      </c>
      <c r="F12" s="223"/>
      <c r="G12" s="223"/>
      <c r="H12" s="223"/>
      <c r="I12" s="223"/>
      <c r="J12" s="224"/>
    </row>
    <row r="13" spans="2:10" ht="9" customHeight="1" thickBot="1" x14ac:dyDescent="0.25">
      <c r="B13" s="43"/>
      <c r="C13" s="43"/>
      <c r="D13" s="43"/>
      <c r="E13" s="44"/>
      <c r="F13" s="44"/>
      <c r="G13" s="44"/>
      <c r="H13" s="44"/>
      <c r="I13" s="44"/>
      <c r="J13" s="44"/>
    </row>
    <row r="14" spans="2:10" x14ac:dyDescent="0.2">
      <c r="B14" s="225" t="s">
        <v>74</v>
      </c>
      <c r="C14" s="225"/>
      <c r="D14" s="225"/>
      <c r="E14" s="226">
        <f>DIARIAS_2020!$D$10</f>
        <v>0</v>
      </c>
      <c r="F14" s="226"/>
      <c r="G14" s="226"/>
      <c r="H14" s="226"/>
      <c r="I14" s="226"/>
      <c r="J14" s="226"/>
    </row>
    <row r="15" spans="2:10" x14ac:dyDescent="0.2">
      <c r="B15" s="227" t="s">
        <v>75</v>
      </c>
      <c r="C15" s="227"/>
      <c r="D15" s="227"/>
      <c r="E15" s="228" t="str">
        <f>DIARIAS_2020!$G$9</f>
        <v>PPGA</v>
      </c>
      <c r="F15" s="229"/>
      <c r="G15" s="229"/>
      <c r="H15" s="229"/>
      <c r="I15" s="229"/>
      <c r="J15" s="230"/>
    </row>
    <row r="16" spans="2:10" ht="13.5" customHeight="1" thickBot="1" x14ac:dyDescent="0.25">
      <c r="B16" s="207" t="s">
        <v>76</v>
      </c>
      <c r="C16" s="207"/>
      <c r="D16" s="207"/>
      <c r="E16" s="215" t="str">
        <f>DIARIAS_2020!$D$18</f>
        <v>Marechal Cândido Rondon - PREENCHER - Marechal Cândido Rondon</v>
      </c>
      <c r="F16" s="231"/>
      <c r="G16" s="231"/>
      <c r="H16" s="231"/>
      <c r="I16" s="231"/>
      <c r="J16" s="232"/>
    </row>
    <row r="17" spans="2:10" ht="13.5" thickBot="1" x14ac:dyDescent="0.25">
      <c r="B17" s="45"/>
      <c r="C17" s="45"/>
      <c r="D17" s="45"/>
      <c r="E17" s="46"/>
      <c r="F17" s="46"/>
      <c r="G17" s="46"/>
      <c r="H17" s="46"/>
      <c r="I17" s="46"/>
      <c r="J17" s="46"/>
    </row>
    <row r="18" spans="2:10" x14ac:dyDescent="0.2">
      <c r="B18" s="206" t="s">
        <v>20</v>
      </c>
      <c r="C18" s="206"/>
      <c r="D18" s="206"/>
      <c r="E18" s="206"/>
      <c r="F18" s="206"/>
      <c r="G18" s="206"/>
      <c r="H18" s="206"/>
      <c r="I18" s="206"/>
      <c r="J18" s="206"/>
    </row>
    <row r="19" spans="2:10" ht="13.5" thickBot="1" x14ac:dyDescent="0.25">
      <c r="B19" s="207" t="s">
        <v>77</v>
      </c>
      <c r="C19" s="207"/>
      <c r="D19" s="215" t="str">
        <f>DIARIAS_2020!$B$20</f>
        <v>Marechal Cândido Rondon</v>
      </c>
      <c r="E19" s="216"/>
      <c r="F19" s="47" t="s">
        <v>78</v>
      </c>
      <c r="G19" s="68">
        <f>DIARIAS_2020!$D$20</f>
        <v>0</v>
      </c>
      <c r="H19" s="209" t="s">
        <v>79</v>
      </c>
      <c r="I19" s="209"/>
      <c r="J19" s="71">
        <f>DIARIAS_2020!$E$20</f>
        <v>0.33333333333333331</v>
      </c>
    </row>
    <row r="20" spans="2:10" ht="13.5" thickBot="1" x14ac:dyDescent="0.25">
      <c r="B20" s="45"/>
      <c r="C20" s="45"/>
      <c r="D20" s="46"/>
      <c r="E20" s="46"/>
      <c r="F20" s="48"/>
      <c r="G20" s="42"/>
      <c r="H20" s="45"/>
      <c r="I20" s="45"/>
      <c r="J20" s="42"/>
    </row>
    <row r="21" spans="2:10" x14ac:dyDescent="0.2">
      <c r="B21" s="206" t="s">
        <v>23</v>
      </c>
      <c r="C21" s="206"/>
      <c r="D21" s="206"/>
      <c r="E21" s="206"/>
      <c r="F21" s="206"/>
      <c r="G21" s="206"/>
      <c r="H21" s="206"/>
      <c r="I21" s="206"/>
      <c r="J21" s="206"/>
    </row>
    <row r="22" spans="2:10" ht="13.5" thickBot="1" x14ac:dyDescent="0.25">
      <c r="B22" s="207" t="s">
        <v>77</v>
      </c>
      <c r="C22" s="207"/>
      <c r="D22" s="208">
        <f>DIARIAS_2020!$F$20</f>
        <v>0</v>
      </c>
      <c r="E22" s="208"/>
      <c r="F22" s="47" t="s">
        <v>78</v>
      </c>
      <c r="G22" s="68">
        <f>DIARIAS_2020!$I$20</f>
        <v>0</v>
      </c>
      <c r="H22" s="209" t="s">
        <v>79</v>
      </c>
      <c r="I22" s="209"/>
      <c r="J22" s="71">
        <f>DIARIAS_2020!$J$20</f>
        <v>0</v>
      </c>
    </row>
    <row r="23" spans="2:10" ht="13.5" thickBot="1" x14ac:dyDescent="0.25">
      <c r="B23" s="45"/>
      <c r="C23" s="45"/>
      <c r="D23" s="46"/>
      <c r="E23" s="46"/>
      <c r="F23" s="48"/>
      <c r="G23" s="42"/>
      <c r="H23" s="45"/>
      <c r="I23" s="45"/>
      <c r="J23" s="42"/>
    </row>
    <row r="24" spans="2:10" x14ac:dyDescent="0.2">
      <c r="B24" s="206" t="s">
        <v>24</v>
      </c>
      <c r="C24" s="206"/>
      <c r="D24" s="206"/>
      <c r="E24" s="206"/>
      <c r="F24" s="206"/>
      <c r="G24" s="206"/>
      <c r="H24" s="206"/>
      <c r="I24" s="206"/>
      <c r="J24" s="206"/>
    </row>
    <row r="25" spans="2:10" ht="13.5" thickBot="1" x14ac:dyDescent="0.25">
      <c r="B25" s="207" t="s">
        <v>77</v>
      </c>
      <c r="C25" s="207"/>
      <c r="D25" s="210" t="str">
        <f>DIARIAS_2020!$F$22</f>
        <v>Marechal Cândido Rondon</v>
      </c>
      <c r="E25" s="210"/>
      <c r="F25" s="47" t="s">
        <v>78</v>
      </c>
      <c r="G25" s="70">
        <f>DIARIAS_2020!$I$22</f>
        <v>0</v>
      </c>
      <c r="H25" s="209" t="s">
        <v>79</v>
      </c>
      <c r="I25" s="209"/>
      <c r="J25" s="71">
        <f>DIARIAS_2020!$J$22</f>
        <v>0</v>
      </c>
    </row>
    <row r="26" spans="2:10" ht="13.5" thickBot="1" x14ac:dyDescent="0.25">
      <c r="B26" s="42"/>
      <c r="C26" s="42"/>
      <c r="D26" s="42"/>
      <c r="E26" s="42"/>
      <c r="F26" s="42"/>
      <c r="G26" s="42"/>
      <c r="H26" s="42"/>
      <c r="I26" s="42"/>
      <c r="J26" s="42"/>
    </row>
    <row r="27" spans="2:10" x14ac:dyDescent="0.2">
      <c r="B27" s="211" t="s">
        <v>85</v>
      </c>
      <c r="C27" s="211"/>
      <c r="D27" s="211"/>
      <c r="E27" s="211"/>
      <c r="F27" s="211"/>
      <c r="G27" s="211"/>
      <c r="H27" s="211"/>
      <c r="I27" s="211"/>
      <c r="J27" s="211"/>
    </row>
    <row r="28" spans="2:10" ht="54.75" customHeight="1" thickBot="1" x14ac:dyDescent="0.25">
      <c r="B28" s="212">
        <f>DIARIAS_2020!$B$17</f>
        <v>0</v>
      </c>
      <c r="C28" s="213"/>
      <c r="D28" s="213"/>
      <c r="E28" s="213"/>
      <c r="F28" s="213"/>
      <c r="G28" s="213"/>
      <c r="H28" s="213"/>
      <c r="I28" s="213"/>
      <c r="J28" s="214"/>
    </row>
    <row r="29" spans="2:10" ht="13.5" thickBot="1" x14ac:dyDescent="0.25">
      <c r="B29" s="49"/>
      <c r="C29" s="49"/>
      <c r="D29" s="49"/>
      <c r="E29" s="49"/>
      <c r="F29" s="49"/>
      <c r="G29" s="49"/>
      <c r="H29" s="49"/>
      <c r="I29" s="49"/>
      <c r="J29" s="49"/>
    </row>
    <row r="30" spans="2:10" x14ac:dyDescent="0.2">
      <c r="B30" s="211" t="s">
        <v>80</v>
      </c>
      <c r="C30" s="211"/>
      <c r="D30" s="211"/>
      <c r="E30" s="211"/>
      <c r="F30" s="211"/>
      <c r="G30" s="211"/>
      <c r="H30" s="211"/>
      <c r="I30" s="211"/>
      <c r="J30" s="211"/>
    </row>
    <row r="31" spans="2:10" ht="73.5" customHeight="1" thickBot="1" x14ac:dyDescent="0.25">
      <c r="B31" s="203"/>
      <c r="C31" s="204"/>
      <c r="D31" s="204"/>
      <c r="E31" s="204"/>
      <c r="F31" s="204"/>
      <c r="G31" s="204"/>
      <c r="H31" s="204"/>
      <c r="I31" s="204"/>
      <c r="J31" s="205"/>
    </row>
    <row r="32" spans="2:10" ht="13.5" thickBot="1" x14ac:dyDescent="0.25">
      <c r="B32" s="49"/>
      <c r="C32" s="49"/>
      <c r="D32" s="49"/>
      <c r="E32" s="49"/>
      <c r="F32" s="49"/>
      <c r="G32" s="49"/>
      <c r="H32" s="49"/>
      <c r="I32" s="49"/>
      <c r="J32" s="49"/>
    </row>
    <row r="33" spans="2:10" x14ac:dyDescent="0.2">
      <c r="B33" s="211" t="s">
        <v>81</v>
      </c>
      <c r="C33" s="211"/>
      <c r="D33" s="211"/>
      <c r="E33" s="211"/>
      <c r="F33" s="211"/>
      <c r="G33" s="211"/>
      <c r="H33" s="211"/>
      <c r="I33" s="211"/>
      <c r="J33" s="211"/>
    </row>
    <row r="34" spans="2:10" ht="89.25" customHeight="1" thickBot="1" x14ac:dyDescent="0.25">
      <c r="B34" s="203"/>
      <c r="C34" s="204"/>
      <c r="D34" s="204"/>
      <c r="E34" s="204"/>
      <c r="F34" s="204"/>
      <c r="G34" s="204"/>
      <c r="H34" s="204"/>
      <c r="I34" s="204"/>
      <c r="J34" s="205"/>
    </row>
    <row r="35" spans="2:10" ht="13.5" thickBot="1" x14ac:dyDescent="0.25">
      <c r="B35" s="50"/>
      <c r="C35" s="50"/>
      <c r="D35" s="50"/>
      <c r="E35" s="50"/>
      <c r="F35" s="50"/>
      <c r="G35" s="50"/>
      <c r="H35" s="50"/>
      <c r="I35" s="50"/>
      <c r="J35" s="50"/>
    </row>
    <row r="36" spans="2:10" ht="13.5" thickBot="1" x14ac:dyDescent="0.25">
      <c r="B36" s="199" t="s">
        <v>82</v>
      </c>
      <c r="C36" s="199"/>
      <c r="D36" s="200" t="s">
        <v>21</v>
      </c>
      <c r="E36" s="200"/>
      <c r="F36" s="51"/>
      <c r="G36" s="199" t="s">
        <v>82</v>
      </c>
      <c r="H36" s="199"/>
      <c r="I36" s="200" t="s">
        <v>21</v>
      </c>
      <c r="J36" s="200"/>
    </row>
    <row r="37" spans="2:10" ht="15.75" thickBot="1" x14ac:dyDescent="0.25">
      <c r="B37" s="201" t="str">
        <f>DIARIAS_2020!$B$63</f>
        <v>Marechal Cândido Rondon</v>
      </c>
      <c r="C37" s="201"/>
      <c r="D37" s="202">
        <f ca="1">TODAY()</f>
        <v>44321</v>
      </c>
      <c r="E37" s="202"/>
      <c r="F37" s="42"/>
      <c r="G37" s="201" t="str">
        <f>DIARIAS_2020!$B$63</f>
        <v>Marechal Cândido Rondon</v>
      </c>
      <c r="H37" s="201"/>
      <c r="I37" s="202">
        <f ca="1">TODAY()</f>
        <v>44321</v>
      </c>
      <c r="J37" s="202"/>
    </row>
    <row r="41" spans="2:10" x14ac:dyDescent="0.2">
      <c r="B41" s="25"/>
      <c r="C41" s="25"/>
      <c r="D41" s="25"/>
      <c r="E41" s="25"/>
      <c r="G41" s="25"/>
      <c r="H41" s="25"/>
      <c r="I41" s="25"/>
      <c r="J41" s="25"/>
    </row>
    <row r="42" spans="2:10" x14ac:dyDescent="0.2">
      <c r="B42" s="198" t="s">
        <v>83</v>
      </c>
      <c r="C42" s="198"/>
      <c r="D42" s="198"/>
      <c r="E42" s="198"/>
      <c r="G42" s="198" t="s">
        <v>84</v>
      </c>
      <c r="H42" s="198"/>
      <c r="I42" s="198"/>
      <c r="J42" s="198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39"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42:E42"/>
    <mergeCell ref="G42:J42"/>
    <mergeCell ref="B36:C36"/>
    <mergeCell ref="D36:E36"/>
    <mergeCell ref="G36:H36"/>
    <mergeCell ref="I36:J36"/>
    <mergeCell ref="B37:C37"/>
    <mergeCell ref="D37:E37"/>
    <mergeCell ref="G37:H37"/>
    <mergeCell ref="I37:J3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2" ma:contentTypeDescription="Crie um novo documento." ma:contentTypeScope="" ma:versionID="69188d8dcc2645ccd0e41ce8b549e687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44a17a84f9e7351570d0a9b9ccf87694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B9E662-CEB8-4AFA-965C-F6C0BE5FB6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59A209-2975-4ED3-B371-FF499CABF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217449-F491-40C3-9195-8A6069EC84A0}">
  <ds:schemaRefs>
    <ds:schemaRef ds:uri="http://schemas.microsoft.com/office/2006/metadata/properties"/>
    <ds:schemaRef ds:uri="http://schemas.microsoft.com/office/infopath/2007/PartnerControls"/>
    <ds:schemaRef ds:uri="fb088af7-2961-4f99-aa72-92d305d9cd18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7314426b-9029-4cbd-a2d6-91ee60c3fd99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DIARIAS_2020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Leila Dirlene Allievi Werlang</cp:lastModifiedBy>
  <cp:revision>0</cp:revision>
  <cp:lastPrinted>2020-03-03T18:36:29Z</cp:lastPrinted>
  <dcterms:created xsi:type="dcterms:W3CDTF">1601-01-01T00:00:00Z</dcterms:created>
  <dcterms:modified xsi:type="dcterms:W3CDTF">2021-05-05T13:29:34Z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</Properties>
</file>